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https://birdville-my.sharepoint.com/personal/abigail_juarezorona_birdvilleschools_net/Documents/Desktop/Web Migration/"/>
    </mc:Choice>
  </mc:AlternateContent>
  <xr:revisionPtr revIDLastSave="0" documentId="8_{D591ECA0-8C02-4ADB-A653-A70134A696EE}" xr6:coauthVersionLast="36" xr6:coauthVersionMax="36" xr10:uidLastSave="{00000000-0000-0000-0000-000000000000}"/>
  <workbookProtection workbookAlgorithmName="SHA-512" workbookHashValue="RBkgUcE5OzCymXR4gpkBAQCJx3d+uh0Qqj3GwmqmJE4TaxrlJIZrD4Shy1NoG2A82fZWATXzmb4oD+gBJ7UgtA==" workbookSaltValue="e4yt7vlZgcLu90cUYm0OJg==" workbookSpinCount="100000" lockStructure="1"/>
  <bookViews>
    <workbookView xWindow="28680" yWindow="-120" windowWidth="29040" windowHeight="15720" activeTab="1" xr2:uid="{00000000-000D-0000-FFFF-FFFF00000000}"/>
  </bookViews>
  <sheets>
    <sheet name="SUMMARY" sheetId="5" r:id="rId1"/>
    <sheet name="Taxable Sales Worksheet" sheetId="3" r:id="rId2"/>
    <sheet name="Form" sheetId="7" r:id="rId3"/>
  </sheets>
  <externalReferences>
    <externalReference r:id="rId4"/>
  </externalReferences>
  <definedNames>
    <definedName name="ACTIVITY">[1]Lists!$G$2:$G$340</definedName>
    <definedName name="ADM">#REF!</definedName>
    <definedName name="AHS">#REF!</definedName>
    <definedName name="AMS">#REF!</definedName>
    <definedName name="CAMPUSTABLE">#REF!</definedName>
    <definedName name="DEPTYPE">[1]Lists!$E$7:$E$9</definedName>
    <definedName name="ORGANIZATION">[1]Lists!$A$2:$A$47</definedName>
    <definedName name="_xlnm.Print_Area" localSheetId="2">Form!$A$1:$O$52</definedName>
    <definedName name="_xlnm.Print_Area" localSheetId="0">SUMMARY!$A$1:$H$25</definedName>
    <definedName name="_xlnm.Print_Area" localSheetId="1">'Taxable Sales Worksheet'!$A$1:$R$52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3" l="1"/>
  <c r="G12" i="5"/>
  <c r="I11" i="3"/>
  <c r="I10" i="3"/>
  <c r="G2" i="5" l="1"/>
  <c r="E3" i="5"/>
  <c r="E2" i="5"/>
  <c r="G9" i="5" l="1"/>
  <c r="G10" i="5"/>
  <c r="G11" i="5"/>
  <c r="G13" i="5"/>
  <c r="G14" i="5"/>
  <c r="G15" i="5"/>
  <c r="G16" i="5"/>
  <c r="G17" i="5"/>
  <c r="G18" i="5"/>
  <c r="G19" i="5"/>
  <c r="G20" i="5"/>
  <c r="G21" i="5"/>
  <c r="G22" i="5"/>
  <c r="G8" i="5"/>
  <c r="D50" i="3" l="1"/>
  <c r="D44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 l="1"/>
  <c r="J16" i="3"/>
  <c r="M16" i="3" s="1"/>
  <c r="N16" i="3" s="1"/>
  <c r="J17" i="3"/>
  <c r="M17" i="3" s="1"/>
  <c r="N17" i="3" s="1"/>
  <c r="J18" i="3"/>
  <c r="K18" i="3" s="1"/>
  <c r="L18" i="3" s="1"/>
  <c r="J19" i="3"/>
  <c r="M19" i="3" s="1"/>
  <c r="N19" i="3" s="1"/>
  <c r="J20" i="3"/>
  <c r="K20" i="3" s="1"/>
  <c r="L20" i="3" s="1"/>
  <c r="J21" i="3"/>
  <c r="K21" i="3" s="1"/>
  <c r="L21" i="3" s="1"/>
  <c r="J22" i="3"/>
  <c r="M22" i="3" s="1"/>
  <c r="N22" i="3" s="1"/>
  <c r="J23" i="3"/>
  <c r="M23" i="3" s="1"/>
  <c r="N23" i="3" s="1"/>
  <c r="J24" i="3"/>
  <c r="K24" i="3" s="1"/>
  <c r="L24" i="3" s="1"/>
  <c r="J25" i="3"/>
  <c r="M25" i="3" s="1"/>
  <c r="N25" i="3" s="1"/>
  <c r="J26" i="3"/>
  <c r="M26" i="3" s="1"/>
  <c r="N26" i="3" s="1"/>
  <c r="J27" i="3"/>
  <c r="M27" i="3" s="1"/>
  <c r="N27" i="3" s="1"/>
  <c r="J28" i="3"/>
  <c r="K28" i="3" s="1"/>
  <c r="L28" i="3" s="1"/>
  <c r="J29" i="3"/>
  <c r="K29" i="3" s="1"/>
  <c r="L29" i="3" s="1"/>
  <c r="J30" i="3"/>
  <c r="K30" i="3" s="1"/>
  <c r="L30" i="3" s="1"/>
  <c r="J31" i="3"/>
  <c r="K31" i="3" s="1"/>
  <c r="L31" i="3" s="1"/>
  <c r="J32" i="3"/>
  <c r="K32" i="3" s="1"/>
  <c r="L32" i="3" s="1"/>
  <c r="J33" i="3"/>
  <c r="K33" i="3" s="1"/>
  <c r="L33" i="3" s="1"/>
  <c r="J34" i="3"/>
  <c r="M34" i="3" s="1"/>
  <c r="N34" i="3" s="1"/>
  <c r="J35" i="3"/>
  <c r="M35" i="3" s="1"/>
  <c r="N35" i="3" s="1"/>
  <c r="J36" i="3"/>
  <c r="K36" i="3" s="1"/>
  <c r="L36" i="3" s="1"/>
  <c r="J37" i="3"/>
  <c r="K37" i="3" s="1"/>
  <c r="L37" i="3" s="1"/>
  <c r="J38" i="3"/>
  <c r="K38" i="3" s="1"/>
  <c r="L38" i="3" s="1"/>
  <c r="J39" i="3"/>
  <c r="K39" i="3" s="1"/>
  <c r="L39" i="3" s="1"/>
  <c r="J40" i="3"/>
  <c r="M40" i="3" s="1"/>
  <c r="N40" i="3" s="1"/>
  <c r="J12" i="3"/>
  <c r="K12" i="3" s="1"/>
  <c r="L12" i="3" s="1"/>
  <c r="J15" i="3"/>
  <c r="K15" i="3" s="1"/>
  <c r="L15" i="3" s="1"/>
  <c r="J13" i="3"/>
  <c r="J14" i="3"/>
  <c r="J11" i="3"/>
  <c r="K11" i="3" s="1"/>
  <c r="L11" i="3" s="1"/>
  <c r="J10" i="3"/>
  <c r="D46" i="3" l="1"/>
  <c r="J41" i="3"/>
  <c r="M39" i="3"/>
  <c r="N39" i="3" s="1"/>
  <c r="M21" i="3"/>
  <c r="N21" i="3" s="1"/>
  <c r="K35" i="3"/>
  <c r="L35" i="3" s="1"/>
  <c r="M31" i="3"/>
  <c r="N31" i="3" s="1"/>
  <c r="M37" i="3"/>
  <c r="N37" i="3" s="1"/>
  <c r="M29" i="3"/>
  <c r="N29" i="3" s="1"/>
  <c r="K27" i="3"/>
  <c r="L27" i="3" s="1"/>
  <c r="M24" i="3"/>
  <c r="N24" i="3" s="1"/>
  <c r="K23" i="3"/>
  <c r="L23" i="3" s="1"/>
  <c r="M33" i="3"/>
  <c r="N33" i="3" s="1"/>
  <c r="K34" i="3"/>
  <c r="L34" i="3" s="1"/>
  <c r="K26" i="3"/>
  <c r="L26" i="3" s="1"/>
  <c r="K25" i="3"/>
  <c r="L25" i="3" s="1"/>
  <c r="M38" i="3"/>
  <c r="N38" i="3" s="1"/>
  <c r="M36" i="3"/>
  <c r="N36" i="3" s="1"/>
  <c r="M32" i="3"/>
  <c r="N32" i="3" s="1"/>
  <c r="M30" i="3"/>
  <c r="N30" i="3" s="1"/>
  <c r="M28" i="3"/>
  <c r="N28" i="3" s="1"/>
  <c r="M18" i="3"/>
  <c r="N18" i="3" s="1"/>
  <c r="K22" i="3"/>
  <c r="L22" i="3" s="1"/>
  <c r="K40" i="3"/>
  <c r="L40" i="3" s="1"/>
  <c r="K17" i="3"/>
  <c r="L17" i="3" s="1"/>
  <c r="M13" i="3"/>
  <c r="N13" i="3" s="1"/>
  <c r="K13" i="3"/>
  <c r="L13" i="3" s="1"/>
  <c r="K14" i="3"/>
  <c r="L14" i="3" s="1"/>
  <c r="M14" i="3"/>
  <c r="N14" i="3" s="1"/>
  <c r="M12" i="3"/>
  <c r="N12" i="3" s="1"/>
  <c r="M11" i="3"/>
  <c r="N11" i="3" s="1"/>
  <c r="O11" i="3" s="1"/>
  <c r="P11" i="3" s="1"/>
  <c r="Q11" i="3" s="1"/>
  <c r="D49" i="3" s="1"/>
  <c r="K16" i="3"/>
  <c r="L16" i="3" s="1"/>
  <c r="K19" i="3"/>
  <c r="L19" i="3" s="1"/>
  <c r="M20" i="3"/>
  <c r="N20" i="3" s="1"/>
  <c r="M15" i="3"/>
  <c r="N15" i="3" s="1"/>
  <c r="M10" i="3"/>
  <c r="K10" i="3"/>
  <c r="B23" i="5"/>
  <c r="C23" i="5"/>
  <c r="D23" i="5"/>
  <c r="E23" i="5"/>
  <c r="F23" i="5"/>
  <c r="J9" i="7"/>
  <c r="C41" i="3"/>
  <c r="G3" i="5" l="1"/>
  <c r="G4" i="5"/>
  <c r="O14" i="3" l="1"/>
  <c r="P14" i="3" s="1"/>
  <c r="O15" i="3"/>
  <c r="O18" i="3"/>
  <c r="O19" i="3"/>
  <c r="O22" i="3"/>
  <c r="O23" i="3"/>
  <c r="O26" i="3"/>
  <c r="O27" i="3"/>
  <c r="O30" i="3"/>
  <c r="O31" i="3"/>
  <c r="O34" i="3"/>
  <c r="O35" i="3"/>
  <c r="O38" i="3"/>
  <c r="O39" i="3"/>
  <c r="L10" i="3"/>
  <c r="P26" i="3" l="1"/>
  <c r="P18" i="3"/>
  <c r="P34" i="3"/>
  <c r="O12" i="3"/>
  <c r="O13" i="3"/>
  <c r="P38" i="3"/>
  <c r="P30" i="3"/>
  <c r="P22" i="3"/>
  <c r="O40" i="3"/>
  <c r="P40" i="3" s="1"/>
  <c r="O36" i="3"/>
  <c r="P36" i="3" s="1"/>
  <c r="O32" i="3"/>
  <c r="P32" i="3" s="1"/>
  <c r="O28" i="3"/>
  <c r="P28" i="3" s="1"/>
  <c r="O24" i="3"/>
  <c r="P24" i="3" s="1"/>
  <c r="O20" i="3"/>
  <c r="P20" i="3" s="1"/>
  <c r="O16" i="3"/>
  <c r="P16" i="3" s="1"/>
  <c r="O37" i="3"/>
  <c r="P37" i="3" s="1"/>
  <c r="O33" i="3"/>
  <c r="P33" i="3" s="1"/>
  <c r="O29" i="3"/>
  <c r="P29" i="3" s="1"/>
  <c r="O25" i="3"/>
  <c r="P25" i="3" s="1"/>
  <c r="O21" i="3"/>
  <c r="P21" i="3" s="1"/>
  <c r="O17" i="3"/>
  <c r="P17" i="3" s="1"/>
  <c r="P39" i="3"/>
  <c r="P35" i="3"/>
  <c r="P31" i="3"/>
  <c r="P27" i="3"/>
  <c r="P23" i="3"/>
  <c r="P19" i="3"/>
  <c r="P15" i="3"/>
  <c r="P12" i="3" l="1"/>
  <c r="Q12" i="3" s="1"/>
  <c r="N10" i="3"/>
  <c r="O10" i="3" s="1"/>
  <c r="P10" i="3" s="1"/>
  <c r="Q10" i="3" s="1"/>
  <c r="P13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D48" i="3" l="1"/>
  <c r="Q13" i="3"/>
  <c r="H23" i="5"/>
  <c r="P41" i="3" l="1"/>
  <c r="Q41" i="3" s="1"/>
  <c r="D52" i="3" l="1"/>
</calcChain>
</file>

<file path=xl/sharedStrings.xml><?xml version="1.0" encoding="utf-8"?>
<sst xmlns="http://schemas.openxmlformats.org/spreadsheetml/2006/main" count="699" uniqueCount="395">
  <si>
    <t>Month Of</t>
  </si>
  <si>
    <t xml:space="preserve">    Loc:</t>
  </si>
  <si>
    <t>Prepared by:</t>
  </si>
  <si>
    <t>School Name</t>
  </si>
  <si>
    <t>Tax Rate Factor</t>
  </si>
  <si>
    <t>Tax Year</t>
  </si>
  <si>
    <t>TOTAL SALES</t>
  </si>
  <si>
    <t>TAXABLE SALES REVENUE</t>
  </si>
  <si>
    <t>461 TAX DUE</t>
  </si>
  <si>
    <t>865 TAX DUE</t>
  </si>
  <si>
    <t>TOTAL TAX DUE</t>
  </si>
  <si>
    <t>January</t>
  </si>
  <si>
    <t>February</t>
  </si>
  <si>
    <t>March</t>
  </si>
  <si>
    <t>April</t>
  </si>
  <si>
    <t>May</t>
  </si>
  <si>
    <t>TOTAL</t>
  </si>
  <si>
    <t>Date:</t>
  </si>
  <si>
    <t>Month Of:</t>
  </si>
  <si>
    <t>School Name:</t>
  </si>
  <si>
    <t>Tax Rate Factor:</t>
  </si>
  <si>
    <t>Tax Year:</t>
  </si>
  <si>
    <t>ENTER IN MUNIS</t>
  </si>
  <si>
    <t>ACTIVITY DESCRIPTION</t>
  </si>
  <si>
    <t>DEPOSIT TYPE</t>
  </si>
  <si>
    <t>ACCOUNT TYPE</t>
  </si>
  <si>
    <t>PAYER</t>
  </si>
  <si>
    <t>DESCRIPTION</t>
  </si>
  <si>
    <t>RECEIPT #</t>
  </si>
  <si>
    <t>TAXABLE</t>
  </si>
  <si>
    <t>TAX DUE</t>
  </si>
  <si>
    <t>CAMPUS</t>
  </si>
  <si>
    <t>STUDENT</t>
  </si>
  <si>
    <t>SALE</t>
  </si>
  <si>
    <t>TAXABLE SALE</t>
  </si>
  <si>
    <t>June</t>
  </si>
  <si>
    <t>July</t>
  </si>
  <si>
    <t>August</t>
  </si>
  <si>
    <t>September</t>
  </si>
  <si>
    <t>October</t>
  </si>
  <si>
    <t>November</t>
  </si>
  <si>
    <t>December</t>
  </si>
  <si>
    <t>SALE-NON TAXABLE</t>
  </si>
  <si>
    <t>EXEMPT-TAX FREE DAY</t>
  </si>
  <si>
    <t>NO</t>
  </si>
  <si>
    <t>TOTALS</t>
  </si>
  <si>
    <t>SALES TX</t>
  </si>
  <si>
    <t>001</t>
  </si>
  <si>
    <t>HALTOM HIGH SCHOOL</t>
  </si>
  <si>
    <t>002</t>
  </si>
  <si>
    <t>RICHLAND HIGH SCHOOL</t>
  </si>
  <si>
    <t>010</t>
  </si>
  <si>
    <t>BIRDVILLE HIGH SCHOOL</t>
  </si>
  <si>
    <t>012</t>
  </si>
  <si>
    <t>SHANNON HIGH SCHOOL</t>
  </si>
  <si>
    <t>041</t>
  </si>
  <si>
    <t>HALTOM MIDDLE SCHOOL</t>
  </si>
  <si>
    <t>042</t>
  </si>
  <si>
    <t>NORTH RICHLAND MIDDLE SCHOOL</t>
  </si>
  <si>
    <t>043</t>
  </si>
  <si>
    <t>RICHLAND MIDDLE SCHOOL</t>
  </si>
  <si>
    <t>044</t>
  </si>
  <si>
    <t>NORTH OAKS MIDDLE SCHOOL</t>
  </si>
  <si>
    <t>045</t>
  </si>
  <si>
    <t>WATAUGA MIDDLE SCHOOL</t>
  </si>
  <si>
    <t>046</t>
  </si>
  <si>
    <t>SMITHFIELD MIDDLE SCHOOL</t>
  </si>
  <si>
    <t>047</t>
  </si>
  <si>
    <t>NORTH RIDGE MIDDLE SCHOOL</t>
  </si>
  <si>
    <t>101</t>
  </si>
  <si>
    <t>BIRDVILLE ELEMENTARY</t>
  </si>
  <si>
    <t>102</t>
  </si>
  <si>
    <t>DAVID E SMITH ELEMENTARY</t>
  </si>
  <si>
    <t>103</t>
  </si>
  <si>
    <t>W T FRANCISCO ELEMENTARY</t>
  </si>
  <si>
    <t>104</t>
  </si>
  <si>
    <t>JACK C BINION ELEMENTARY</t>
  </si>
  <si>
    <t>105</t>
  </si>
  <si>
    <t>A MULLENDORE ELEMENTARY</t>
  </si>
  <si>
    <t>107</t>
  </si>
  <si>
    <t>SMITHFIELD ELEMENTARY</t>
  </si>
  <si>
    <t>108</t>
  </si>
  <si>
    <t>SNOW HEIGHTS ELEMENTARY</t>
  </si>
  <si>
    <t>109</t>
  </si>
  <si>
    <t>110</t>
  </si>
  <si>
    <t>O H STOWE ELEMENTARY</t>
  </si>
  <si>
    <t>111</t>
  </si>
  <si>
    <t>WEST BIRDVILLE ELEMENTARY</t>
  </si>
  <si>
    <t>112</t>
  </si>
  <si>
    <t>HOLIDAY HEIGHTS ELEMENTARY</t>
  </si>
  <si>
    <t>113</t>
  </si>
  <si>
    <t>WATAUGA ELEMENTARY</t>
  </si>
  <si>
    <t>114</t>
  </si>
  <si>
    <t>GRACE HARDEMAN ELEMENTARY</t>
  </si>
  <si>
    <t>115</t>
  </si>
  <si>
    <t>W A PORTER ELEMENTARY</t>
  </si>
  <si>
    <t>116</t>
  </si>
  <si>
    <t>C F THOMAS ELEMENTARY</t>
  </si>
  <si>
    <t>117</t>
  </si>
  <si>
    <t>FOSTER VILLAGE ELEMENTARY</t>
  </si>
  <si>
    <t>118</t>
  </si>
  <si>
    <t>NORTH RIDGE ELEMENTARY</t>
  </si>
  <si>
    <t>119</t>
  </si>
  <si>
    <t>JOHN SPICER ELEMENTARY</t>
  </si>
  <si>
    <t>120</t>
  </si>
  <si>
    <t>GREEN VALLEY ELEMENTARY</t>
  </si>
  <si>
    <t>121</t>
  </si>
  <si>
    <t>WALKER CREEK ELEMENTARY</t>
  </si>
  <si>
    <t>941</t>
  </si>
  <si>
    <t>ADMINISTRATION</t>
  </si>
  <si>
    <t>947</t>
  </si>
  <si>
    <t>BUSINESS OFFICE</t>
  </si>
  <si>
    <t>AF407-WRESTLING</t>
  </si>
  <si>
    <t>AF406-VOLLEYBALL GIRLS</t>
  </si>
  <si>
    <t>AF405-VOLLEYBALL</t>
  </si>
  <si>
    <t>AF404-UIL</t>
  </si>
  <si>
    <t>AF402-TRIP-AUSTIN/SAN ANTONIO</t>
  </si>
  <si>
    <t>AF401-TRANSPORTATION</t>
  </si>
  <si>
    <t>AF400-TRAINERS</t>
  </si>
  <si>
    <t>AF399-TRACK GIRLS</t>
  </si>
  <si>
    <t>AF398-TRACK BOYS</t>
  </si>
  <si>
    <t>AF397-TRACK</t>
  </si>
  <si>
    <t>AF396-THESPIAN CLUB</t>
  </si>
  <si>
    <t>AF395-THEATRE CLASS</t>
  </si>
  <si>
    <t>AF394-TEXTBOOKS</t>
  </si>
  <si>
    <t>AF393-TENNIS</t>
  </si>
  <si>
    <t>AF392-TECHNOLOGY</t>
  </si>
  <si>
    <t>AF403-T SHIRTS</t>
  </si>
  <si>
    <t>AF391-SWIM CLASS</t>
  </si>
  <si>
    <t>AF390-STUDENT ID'S</t>
  </si>
  <si>
    <t>AF389-STUDENT COUNCIL CLUB</t>
  </si>
  <si>
    <t>AF387-STUDENT ADVISORY BOARD</t>
  </si>
  <si>
    <t>AF385-SPIRIT GROUP</t>
  </si>
  <si>
    <t>AF384-SPIRIT CLUB</t>
  </si>
  <si>
    <t>AF383-SOPHOMORE CLASS</t>
  </si>
  <si>
    <t>AF379-SOFTBALL GIRLS</t>
  </si>
  <si>
    <t>AF378-SOFTBALL</t>
  </si>
  <si>
    <t>AF377-SOCIAL STUDIES CLASS</t>
  </si>
  <si>
    <t>AF410-SOCCER TOURNAMENT</t>
  </si>
  <si>
    <t>AF376-SOCCER GIRLS</t>
  </si>
  <si>
    <t>AF375-SOCCER BOYS</t>
  </si>
  <si>
    <t>AF374-SOCCER</t>
  </si>
  <si>
    <t>AF373-SKILLS USA</t>
  </si>
  <si>
    <t>AF382-SHOP PROJECTS</t>
  </si>
  <si>
    <t>AF372-SENIOR CLASS</t>
  </si>
  <si>
    <t>AF371-SCIENCE CLUB</t>
  </si>
  <si>
    <t>AF370-SCIENCE CLASS</t>
  </si>
  <si>
    <t>AF369-SCHOOL SUPPLIES</t>
  </si>
  <si>
    <t>AF368-SCHOOL STORE</t>
  </si>
  <si>
    <t>AF413-SCHOLARSHIP</t>
  </si>
  <si>
    <t>AF367-RUNNING TIGERS</t>
  </si>
  <si>
    <t>AF380-ROCKETRY</t>
  </si>
  <si>
    <t>AF366-ROBOTICS CLUB</t>
  </si>
  <si>
    <t>AF365-ROBOTICS CLASS</t>
  </si>
  <si>
    <t>AF364-ROBO FIRST CLUB</t>
  </si>
  <si>
    <t>AF363-PSAT</t>
  </si>
  <si>
    <t>AF362-PROM</t>
  </si>
  <si>
    <t>AF200-PRINCIPAL</t>
  </si>
  <si>
    <t>AF361-PRE K CLASS</t>
  </si>
  <si>
    <t>AF360-POWER LIFT CLASS</t>
  </si>
  <si>
    <t>AF359-POSITIVE BEHAVIOR SUPPORT</t>
  </si>
  <si>
    <t>AF358-PLASCO INCENTIVES</t>
  </si>
  <si>
    <t>AF357-PHARMACOLOGY SKILLS</t>
  </si>
  <si>
    <t>AF356-PHARMACOLOGY</t>
  </si>
  <si>
    <t>AF355-PERCUSSION/DRUM CLASS</t>
  </si>
  <si>
    <t>AF354-PE CLASS</t>
  </si>
  <si>
    <t>AF353-PARKING</t>
  </si>
  <si>
    <t>AF352-PAL</t>
  </si>
  <si>
    <t>AF351-OMEGA</t>
  </si>
  <si>
    <t>AF350-OFFICE EXPENSE</t>
  </si>
  <si>
    <t>AF349-NURSE</t>
  </si>
  <si>
    <t>AF348-NATIONAL TECHNICAL HONOR SOCIETY</t>
  </si>
  <si>
    <t>AF347-NATIONAL JR HONOR SOCIETY</t>
  </si>
  <si>
    <t>AF346-NATIONAL HONOR SOCIETY</t>
  </si>
  <si>
    <t>AF345-NATIONAL ELEM HONOR SOCIETY</t>
  </si>
  <si>
    <t>AF344-MUSICAL</t>
  </si>
  <si>
    <t>AF343-MUSIC AP CLASS</t>
  </si>
  <si>
    <t>AF342-MUSIC</t>
  </si>
  <si>
    <t>AF341-MOVIE CLUB</t>
  </si>
  <si>
    <t>AF340-MOD MOM</t>
  </si>
  <si>
    <t>AF339-MEMBERSHIP</t>
  </si>
  <si>
    <t>AF338-MEETINGS</t>
  </si>
  <si>
    <t>AF337-MEDIA TECHNOLOGY CLASS</t>
  </si>
  <si>
    <t>AF336-MATH DEPT</t>
  </si>
  <si>
    <t>AF335-MATH CLUB</t>
  </si>
  <si>
    <t>AF334-LINK CREW</t>
  </si>
  <si>
    <t>AF333-LIFE SKILLS</t>
  </si>
  <si>
    <t>AF332-LIBRARY</t>
  </si>
  <si>
    <t>AF331-LEADERSHIP</t>
  </si>
  <si>
    <t>AF330-LATIN CLUB</t>
  </si>
  <si>
    <t>AF202-KINDER FIELD TRIPS</t>
  </si>
  <si>
    <t>AF209-KINDER CLASS</t>
  </si>
  <si>
    <t>AF329-JUNIOR CLASS</t>
  </si>
  <si>
    <t>AF381-JROTC CLUB</t>
  </si>
  <si>
    <t>AF328-JROTC CLASS</t>
  </si>
  <si>
    <t>AF327-JOURNALISM CLASS</t>
  </si>
  <si>
    <t>AF321-HOSPITALITY</t>
  </si>
  <si>
    <t>AF320-HOSA GROUP</t>
  </si>
  <si>
    <t>AF319-HORTICULTURE</t>
  </si>
  <si>
    <t>AF409-HISPANIC CLUB</t>
  </si>
  <si>
    <t>AF318-HIGHSTEPPERS</t>
  </si>
  <si>
    <t>AF317-HIGH ON LIFE</t>
  </si>
  <si>
    <t>AF316-HERDERS</t>
  </si>
  <si>
    <t>AF326-HEALTH SCI SKILLS</t>
  </si>
  <si>
    <t>AF325-HEALTH SCI 4</t>
  </si>
  <si>
    <t>AF324-HEALTH SCI 3</t>
  </si>
  <si>
    <t>AF323-HEALTH SCI 2</t>
  </si>
  <si>
    <t>AF322-HEALTH SCI 1</t>
  </si>
  <si>
    <t>AF315-HEALTH</t>
  </si>
  <si>
    <t>AF314-GYMNASTICS</t>
  </si>
  <si>
    <t>AF313-GRANT FUND</t>
  </si>
  <si>
    <t>AF312-GRADUATION</t>
  </si>
  <si>
    <t>AF311-GOLF</t>
  </si>
  <si>
    <t>AF310-GOLDEN MOTION GROUP</t>
  </si>
  <si>
    <t>AF309-GENERAL OPERATING</t>
  </si>
  <si>
    <t>AF308-GARDEN</t>
  </si>
  <si>
    <t>AF307-GAME DESIGN</t>
  </si>
  <si>
    <t>AF306-FUNDRAISING</t>
  </si>
  <si>
    <t>AF305-FUN RUN</t>
  </si>
  <si>
    <t>AF304-FRIENDS</t>
  </si>
  <si>
    <t>AF303-FRESHMAN CLASS</t>
  </si>
  <si>
    <t>AF302-FRENCH</t>
  </si>
  <si>
    <t>AF301-FOREIGN</t>
  </si>
  <si>
    <t>AF300-FOOTBALL</t>
  </si>
  <si>
    <t>AF299-FISH HEADS</t>
  </si>
  <si>
    <t>AF298-FIRE ACADEMY</t>
  </si>
  <si>
    <t>AF297-FINE ARTS</t>
  </si>
  <si>
    <t>AF296-FIELD TRIPS</t>
  </si>
  <si>
    <t>AF412-FIELD DAY</t>
  </si>
  <si>
    <t>AF295-FFA CLUB</t>
  </si>
  <si>
    <t>AF411-FCCLA GROUP</t>
  </si>
  <si>
    <t>AF294-FBLA CLASS</t>
  </si>
  <si>
    <t>AF293-FALCON WAY</t>
  </si>
  <si>
    <t>AF292-FACULTY FUNDS</t>
  </si>
  <si>
    <t>AF291-EXTENDED DAY</t>
  </si>
  <si>
    <t>AF290-ENGLISH</t>
  </si>
  <si>
    <t>AF289-EMT CLASS</t>
  </si>
  <si>
    <t>AF284-DRILL TEAM</t>
  </si>
  <si>
    <t>AF287-DRAMA CLUB</t>
  </si>
  <si>
    <t>AF286-DRAMA CLASS</t>
  </si>
  <si>
    <t>AF285-DONATIONS</t>
  </si>
  <si>
    <t>AF283-DECA CLUB</t>
  </si>
  <si>
    <t>AF282-DECA CLASS</t>
  </si>
  <si>
    <t>AF280-DANCE CLASS</t>
  </si>
  <si>
    <t>AF279-CULINARY SKILLS</t>
  </si>
  <si>
    <t>AF278-CULINARY</t>
  </si>
  <si>
    <t>AF277-CTE</t>
  </si>
  <si>
    <t>AF276-CROSS COUNTRY</t>
  </si>
  <si>
    <t>AF275-CRIMINAL JUSTICE TPSA</t>
  </si>
  <si>
    <t>AF274-CRIMINAL JUSTICE</t>
  </si>
  <si>
    <t>AF273-COUNSELOR</t>
  </si>
  <si>
    <t>AF272-COSMETOLOGY SKILLS</t>
  </si>
  <si>
    <t>AF271-COSMETOLOGY</t>
  </si>
  <si>
    <t>AF269-CONSTRUCTION SKILLS</t>
  </si>
  <si>
    <t>AF268-CONSTRUCTION</t>
  </si>
  <si>
    <t>AF264-CONFERENCE</t>
  </si>
  <si>
    <t>AF263-CONCESSION</t>
  </si>
  <si>
    <t>AF262-COMPUTER CLASS</t>
  </si>
  <si>
    <t>AF261-COMMISSIONS</t>
  </si>
  <si>
    <t>AF260-CLASSROOM EXP</t>
  </si>
  <si>
    <t>AF259-CLASS 2019</t>
  </si>
  <si>
    <t>AF258-CLASS 2018</t>
  </si>
  <si>
    <t>AF257-CHOIR CLUB</t>
  </si>
  <si>
    <t>AF256-CHOIR CLASS</t>
  </si>
  <si>
    <t>AF255-CHESS CLUB</t>
  </si>
  <si>
    <t>AF254-CHEERLEADERS</t>
  </si>
  <si>
    <t>AF253-CHEER</t>
  </si>
  <si>
    <t>AF252-CHARACTER GROUP</t>
  </si>
  <si>
    <t>AF251-CAMP SCHOLARSHIP</t>
  </si>
  <si>
    <t>AF250-CAMP</t>
  </si>
  <si>
    <t>AF267-BUSINESS</t>
  </si>
  <si>
    <t>AF248-BUILDING REPAIR/MAINTENANCE</t>
  </si>
  <si>
    <t>AF247-BUDDIES GROUP</t>
  </si>
  <si>
    <t>AF246-BOWLING CLUB</t>
  </si>
  <si>
    <t>AF245-BOOK FAIR</t>
  </si>
  <si>
    <t>AF244-BEAUTY DEFINED GROUP</t>
  </si>
  <si>
    <t>AF243-BATTLE OF BOOKS</t>
  </si>
  <si>
    <t>AF242-BASKETBALL GIRLS</t>
  </si>
  <si>
    <t>AF241-BASKETBALL BOYS</t>
  </si>
  <si>
    <t>AF240-BASKETBALL</t>
  </si>
  <si>
    <t>AF239-BASEBALL</t>
  </si>
  <si>
    <t>AF238-BAND CLASS</t>
  </si>
  <si>
    <t>AF237-BAND</t>
  </si>
  <si>
    <t>AF236-AWARDS</t>
  </si>
  <si>
    <t>AF235-AVID SCHOLARSHIP/AWARD</t>
  </si>
  <si>
    <t>AF234-AVID CLUB</t>
  </si>
  <si>
    <t>AF233-AVID</t>
  </si>
  <si>
    <t>AF270-AUTO TECH SKILLS</t>
  </si>
  <si>
    <t>AF232-AUTO TECH</t>
  </si>
  <si>
    <t>AF231-ATHLETICS GIRLS</t>
  </si>
  <si>
    <t>AF230-ATHLETICS BOYS</t>
  </si>
  <si>
    <t>AF229-ATHLETICS</t>
  </si>
  <si>
    <t>AF228-ASL CLUB</t>
  </si>
  <si>
    <t>AF227-ASL CLASS</t>
  </si>
  <si>
    <t>AF226-ASAP GROUP</t>
  </si>
  <si>
    <t>AF219-ART CLUB</t>
  </si>
  <si>
    <t>AF220-ART CLASS</t>
  </si>
  <si>
    <t>AF218-AQUATIC CLASS</t>
  </si>
  <si>
    <t>AF217-AP EXAM</t>
  </si>
  <si>
    <t>AF221-AMERICAN SIGN LANGUAGE</t>
  </si>
  <si>
    <t>AF216-ADVANCE PLACEMENT</t>
  </si>
  <si>
    <t>AF208-6TH GRADE FIELD TRIPS</t>
  </si>
  <si>
    <t>AF207-5TH GRADE FIELD TRIPS</t>
  </si>
  <si>
    <t>AF214-5TH GRADE CLASS</t>
  </si>
  <si>
    <t>AF414-5TH GR FUNDRAISERS</t>
  </si>
  <si>
    <t>AF206-4TH GRADE FIELD TRIPS</t>
  </si>
  <si>
    <t>AF213-4TH GRADE CLASS</t>
  </si>
  <si>
    <t>AF205-3RD GRADE FIELD TRIPS</t>
  </si>
  <si>
    <t>AF212-3RD GRADE CLASS</t>
  </si>
  <si>
    <t>AF204-2ND GRADE FIELD TRIPS</t>
  </si>
  <si>
    <t>AF211-2ND GRADE CLASS</t>
  </si>
  <si>
    <t>AF203-1ST GRADE FIELD TRIPS</t>
  </si>
  <si>
    <t>AF210-1ST GRADE CLASS</t>
  </si>
  <si>
    <t>865-STUDENT</t>
  </si>
  <si>
    <t>890-FACULTY</t>
  </si>
  <si>
    <t>461-CAMPUS</t>
  </si>
  <si>
    <t>DONATION</t>
  </si>
  <si>
    <t>OTHER</t>
  </si>
  <si>
    <t>ENTER IN MUNIS (Obj.#2181)</t>
  </si>
  <si>
    <t>FACULTY</t>
  </si>
  <si>
    <t>State Rate 6.25%</t>
  </si>
  <si>
    <t>City Rate 2%</t>
  </si>
  <si>
    <t>Taxable Sales Worksheet</t>
  </si>
  <si>
    <t>890 TAX DUE</t>
  </si>
  <si>
    <t>Activity Account</t>
  </si>
  <si>
    <t xml:space="preserve">SALES TAX POSTING FORM </t>
  </si>
  <si>
    <t>Please pay the</t>
  </si>
  <si>
    <t>Paying for:</t>
  </si>
  <si>
    <t>Monthly Sales Tax</t>
  </si>
  <si>
    <t>Paying Department</t>
  </si>
  <si>
    <t>Pay From:</t>
  </si>
  <si>
    <t>Fund</t>
  </si>
  <si>
    <t>Function</t>
  </si>
  <si>
    <t>Object</t>
  </si>
  <si>
    <t>SubObj</t>
  </si>
  <si>
    <t>Org</t>
  </si>
  <si>
    <t>Pgm</t>
  </si>
  <si>
    <t>Mgr</t>
  </si>
  <si>
    <t>Project</t>
  </si>
  <si>
    <t>Amount</t>
  </si>
  <si>
    <t>00</t>
  </si>
  <si>
    <t>2181</t>
  </si>
  <si>
    <t>Person paying bill</t>
  </si>
  <si>
    <t xml:space="preserve">STATE DISCOUNT </t>
  </si>
  <si>
    <t xml:space="preserve">CITY DISCOUNT </t>
  </si>
  <si>
    <t>Round to Whole $$</t>
  </si>
  <si>
    <t>Accounting Department To</t>
  </si>
  <si>
    <t>BCTAL</t>
  </si>
  <si>
    <t>CTE-SCHOLARSHIP</t>
  </si>
  <si>
    <t>COLLEGIATE ACADEMY ONLY</t>
  </si>
  <si>
    <t>001-CAB</t>
  </si>
  <si>
    <t>AF201-HUMANITARIAN SOCIETY</t>
  </si>
  <si>
    <t>AF265-AVID SCHOLAR</t>
  </si>
  <si>
    <t>AF266-BAND TRIPS</t>
  </si>
  <si>
    <t>AF408-YEARBOOK</t>
  </si>
  <si>
    <t>AF415-MEMORIAL ACCT</t>
  </si>
  <si>
    <t>AF416-HOPE SQUAD</t>
  </si>
  <si>
    <t>AF418-6TH GR CLASS</t>
  </si>
  <si>
    <t>AF419-7TH GR CLASS</t>
  </si>
  <si>
    <t>AF420-SPECIAL ED</t>
  </si>
  <si>
    <t>AF421-CLASS OF 2020</t>
  </si>
  <si>
    <t>AF423-STUDENT LEADERSHIP COUNCIL</t>
  </si>
  <si>
    <t>AF424-KEY CLUB</t>
  </si>
  <si>
    <t>AF425-CLASS OF 2021</t>
  </si>
  <si>
    <t>CHENEY HILLS ELEMENTARY</t>
  </si>
  <si>
    <t>1A</t>
  </si>
  <si>
    <t xml:space="preserve">COLLEGIATE ACADEMY </t>
  </si>
  <si>
    <t/>
  </si>
  <si>
    <t>TOTAL TAXABLE SALES</t>
  </si>
  <si>
    <t>TAXABLE SALE AMOUNT (ADJUSTED)</t>
  </si>
  <si>
    <t>TAXABLE SALES REVENUE - ADJUSTED</t>
  </si>
  <si>
    <t>AF215-TER SCHOOL</t>
  </si>
  <si>
    <t>AF222 - ART 1 CLASS</t>
  </si>
  <si>
    <t>AF223 - ART 2 CLASS</t>
  </si>
  <si>
    <t>AF224- ART 3 CLASS</t>
  </si>
  <si>
    <t>AF225- ART 4 CLASS</t>
  </si>
  <si>
    <t>AF281-DE ED CLASS</t>
  </si>
  <si>
    <t>AF288-SPECIAL ED</t>
  </si>
  <si>
    <t>AF386-STF EXPENSES</t>
  </si>
  <si>
    <t>AF417-TE</t>
  </si>
  <si>
    <t>AF422ADVANCED ACADEMIC AMBASSADORS</t>
  </si>
  <si>
    <t>AF426- CLASS OF 2022</t>
  </si>
  <si>
    <t>AF427-E SPORTS</t>
  </si>
  <si>
    <t>AF428-SHOP CLUB</t>
  </si>
  <si>
    <t>AF429-NATIONAL ENGLISH HONOR SOCIETY</t>
  </si>
  <si>
    <t>AF430-COLLEGE AND CAREERS</t>
  </si>
  <si>
    <t>AF431-8TH GR CLASS</t>
  </si>
  <si>
    <t>AF432-ASIAN CULTURE CLUB</t>
  </si>
  <si>
    <t>AF433-PHOTOGRAPHY CLUB</t>
  </si>
  <si>
    <t>AF434 - CLASS OF 2024</t>
  </si>
  <si>
    <t>AF435 - CLASS OF 2025</t>
  </si>
  <si>
    <t>AF436 - CLASS OF 2023</t>
  </si>
  <si>
    <t>AF437 - CLASS OF 2026</t>
  </si>
  <si>
    <t>AF438-MULTICULTURAL</t>
  </si>
  <si>
    <t>Revised 9/10/24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</si>
</sst>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"/>
    <numFmt numFmtId="165" formatCode="mm/dd/yy"/>
    <numFmt numFmtId="166" formatCode="&quot;$&quot;#,##0.00"/>
    <numFmt numFmtId="167" formatCode="&quot;$&quot;#,##0.00000"/>
    <numFmt numFmtId="168" formatCode="&quot;$&quot;#,##0.0000000"/>
    <numFmt numFmtId="169" formatCode="m/d/yy;@"/>
  </numFmts>
  <fonts count="13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2"/>
      <color indexed="18"/>
      <name val="Arial"/>
      <family val="2"/>
    </font>
    <font>
      <i/>
      <sz val="18"/>
      <name val="Edwardian Script ITC"/>
      <family val="4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5FED7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66FF9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9" fillId="0" borderId="0"/>
    <xf numFmtId="43" fontId="9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3" fillId="0" borderId="0" xfId="3" applyFont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4" fillId="0" borderId="0" xfId="0" applyFont="1"/>
    <xf numFmtId="164" fontId="2" fillId="0" borderId="0" xfId="0" applyNumberFormat="1" applyFont="1"/>
    <xf numFmtId="0" fontId="2" fillId="2" borderId="2" xfId="0" applyFont="1" applyFill="1" applyBorder="1"/>
    <xf numFmtId="165" fontId="4" fillId="0" borderId="0" xfId="0" applyNumberFormat="1" applyFont="1"/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165" fontId="0" fillId="0" borderId="6" xfId="0" applyNumberFormat="1" applyBorder="1"/>
    <xf numFmtId="44" fontId="0" fillId="0" borderId="0" xfId="2" applyFont="1" applyBorder="1"/>
    <xf numFmtId="44" fontId="0" fillId="0" borderId="7" xfId="2" applyFont="1" applyBorder="1"/>
    <xf numFmtId="43" fontId="0" fillId="0" borderId="0" xfId="1" applyFont="1" applyBorder="1"/>
    <xf numFmtId="0" fontId="2" fillId="4" borderId="0" xfId="0" applyFont="1" applyFill="1"/>
    <xf numFmtId="164" fontId="5" fillId="5" borderId="0" xfId="0" applyNumberFormat="1" applyFont="1" applyFill="1" applyAlignment="1">
      <alignment horizontal="center" vertical="center"/>
    </xf>
    <xf numFmtId="0" fontId="2" fillId="6" borderId="0" xfId="0" applyFont="1" applyFill="1"/>
    <xf numFmtId="43" fontId="0" fillId="0" borderId="0" xfId="0" applyNumberFormat="1"/>
    <xf numFmtId="0" fontId="6" fillId="0" borderId="8" xfId="0" applyFont="1" applyBorder="1"/>
    <xf numFmtId="43" fontId="6" fillId="0" borderId="9" xfId="0" applyNumberFormat="1" applyFont="1" applyBorder="1"/>
    <xf numFmtId="43" fontId="6" fillId="0" borderId="0" xfId="0" applyNumberFormat="1" applyFont="1"/>
    <xf numFmtId="0" fontId="2" fillId="7" borderId="0" xfId="0" applyFont="1" applyFill="1"/>
    <xf numFmtId="165" fontId="4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3" applyAlignment="1">
      <alignment horizontal="right"/>
    </xf>
    <xf numFmtId="0" fontId="3" fillId="8" borderId="1" xfId="3" quotePrefix="1" applyFont="1" applyFill="1" applyBorder="1" applyProtection="1">
      <protection locked="0"/>
    </xf>
    <xf numFmtId="164" fontId="4" fillId="0" borderId="0" xfId="0" applyNumberFormat="1" applyFont="1"/>
    <xf numFmtId="0" fontId="2" fillId="8" borderId="0" xfId="0" applyFont="1" applyFill="1" applyProtection="1">
      <protection locked="0"/>
    </xf>
    <xf numFmtId="0" fontId="2" fillId="9" borderId="0" xfId="0" applyFont="1" applyFill="1"/>
    <xf numFmtId="0" fontId="2" fillId="10" borderId="0" xfId="0" applyFont="1" applyFill="1"/>
    <xf numFmtId="0" fontId="4" fillId="0" borderId="13" xfId="0" applyFont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166" fontId="4" fillId="0" borderId="0" xfId="0" applyNumberFormat="1" applyFont="1"/>
    <xf numFmtId="0" fontId="1" fillId="8" borderId="14" xfId="3" applyFont="1" applyFill="1" applyBorder="1" applyAlignment="1" applyProtection="1">
      <alignment shrinkToFit="1"/>
      <protection locked="0"/>
    </xf>
    <xf numFmtId="0" fontId="1" fillId="8" borderId="15" xfId="3" applyFont="1" applyFill="1" applyBorder="1" applyAlignment="1" applyProtection="1">
      <alignment horizontal="left" shrinkToFit="1"/>
      <protection locked="0"/>
    </xf>
    <xf numFmtId="44" fontId="1" fillId="8" borderId="15" xfId="2" applyFont="1" applyFill="1" applyBorder="1" applyAlignment="1" applyProtection="1">
      <alignment horizontal="left" shrinkToFit="1"/>
      <protection locked="0"/>
    </xf>
    <xf numFmtId="0" fontId="1" fillId="0" borderId="16" xfId="3" applyFont="1" applyBorder="1" applyAlignment="1">
      <alignment horizontal="center"/>
    </xf>
    <xf numFmtId="0" fontId="1" fillId="8" borderId="15" xfId="3" applyFont="1" applyFill="1" applyBorder="1" applyAlignment="1" applyProtection="1">
      <alignment horizontal="center" shrinkToFit="1"/>
      <protection locked="0"/>
    </xf>
    <xf numFmtId="166" fontId="2" fillId="8" borderId="13" xfId="0" applyNumberFormat="1" applyFont="1" applyFill="1" applyBorder="1" applyProtection="1">
      <protection locked="0"/>
    </xf>
    <xf numFmtId="44" fontId="1" fillId="8" borderId="13" xfId="2" applyFont="1" applyFill="1" applyBorder="1" applyAlignment="1" applyProtection="1">
      <alignment horizontal="left" shrinkToFit="1"/>
      <protection locked="0"/>
    </xf>
    <xf numFmtId="0" fontId="1" fillId="8" borderId="13" xfId="3" applyFont="1" applyFill="1" applyBorder="1" applyAlignment="1" applyProtection="1">
      <alignment horizontal="center" shrinkToFit="1"/>
      <protection locked="0"/>
    </xf>
    <xf numFmtId="0" fontId="1" fillId="8" borderId="13" xfId="3" applyFont="1" applyFill="1" applyBorder="1" applyAlignment="1" applyProtection="1">
      <alignment shrinkToFit="1"/>
      <protection locked="0"/>
    </xf>
    <xf numFmtId="44" fontId="2" fillId="8" borderId="13" xfId="2" applyFont="1" applyFill="1" applyBorder="1" applyAlignment="1" applyProtection="1">
      <alignment horizontal="left"/>
      <protection locked="0"/>
    </xf>
    <xf numFmtId="14" fontId="2" fillId="8" borderId="13" xfId="0" applyNumberFormat="1" applyFont="1" applyFill="1" applyBorder="1" applyProtection="1">
      <protection locked="0"/>
    </xf>
    <xf numFmtId="0" fontId="2" fillId="8" borderId="13" xfId="0" applyFont="1" applyFill="1" applyBorder="1" applyProtection="1">
      <protection locked="0"/>
    </xf>
    <xf numFmtId="167" fontId="2" fillId="8" borderId="13" xfId="0" applyNumberFormat="1" applyFont="1" applyFill="1" applyBorder="1" applyAlignment="1" applyProtection="1">
      <alignment horizontal="right"/>
      <protection locked="0"/>
    </xf>
    <xf numFmtId="44" fontId="2" fillId="8" borderId="13" xfId="0" applyNumberFormat="1" applyFont="1" applyFill="1" applyBorder="1" applyProtection="1">
      <protection locked="0"/>
    </xf>
    <xf numFmtId="44" fontId="4" fillId="8" borderId="13" xfId="0" applyNumberFormat="1" applyFont="1" applyFill="1" applyBorder="1" applyProtection="1">
      <protection locked="0"/>
    </xf>
    <xf numFmtId="44" fontId="4" fillId="0" borderId="0" xfId="2" applyFont="1"/>
    <xf numFmtId="43" fontId="4" fillId="0" borderId="0" xfId="1" applyFont="1" applyProtection="1"/>
    <xf numFmtId="0" fontId="2" fillId="0" borderId="0" xfId="0" applyFont="1" applyAlignment="1" applyProtection="1">
      <alignment horizontal="center"/>
      <protection locked="0"/>
    </xf>
    <xf numFmtId="14" fontId="2" fillId="0" borderId="0" xfId="0" applyNumberFormat="1" applyFont="1" applyAlignment="1">
      <alignment horizontal="left"/>
    </xf>
    <xf numFmtId="0" fontId="8" fillId="9" borderId="0" xfId="0" applyFont="1" applyFill="1"/>
    <xf numFmtId="164" fontId="4" fillId="8" borderId="1" xfId="0" applyNumberFormat="1" applyFont="1" applyFill="1" applyBorder="1" applyAlignment="1" applyProtection="1">
      <alignment horizontal="left"/>
      <protection locked="0"/>
    </xf>
    <xf numFmtId="0" fontId="2" fillId="2" borderId="1" xfId="3" quotePrefix="1" applyFill="1" applyBorder="1" applyProtection="1">
      <protection locked="0"/>
    </xf>
    <xf numFmtId="0" fontId="3" fillId="8" borderId="0" xfId="0" applyFont="1" applyFill="1" applyProtection="1">
      <protection locked="0"/>
    </xf>
    <xf numFmtId="0" fontId="0" fillId="8" borderId="15" xfId="3" applyFont="1" applyFill="1" applyBorder="1" applyAlignment="1" applyProtection="1">
      <alignment horizontal="center" shrinkToFit="1"/>
      <protection locked="0"/>
    </xf>
    <xf numFmtId="43" fontId="6" fillId="0" borderId="1" xfId="0" applyNumberFormat="1" applyFont="1" applyBorder="1"/>
    <xf numFmtId="0" fontId="9" fillId="0" borderId="0" xfId="4"/>
    <xf numFmtId="0" fontId="1" fillId="0" borderId="0" xfId="4" applyFont="1"/>
    <xf numFmtId="0" fontId="1" fillId="0" borderId="0" xfId="4" applyFont="1" applyAlignment="1">
      <alignment horizontal="right"/>
    </xf>
    <xf numFmtId="0" fontId="1" fillId="0" borderId="0" xfId="4" applyFont="1" applyAlignment="1">
      <alignment horizontal="left"/>
    </xf>
    <xf numFmtId="0" fontId="9" fillId="0" borderId="0" xfId="4" applyAlignment="1">
      <alignment horizontal="left"/>
    </xf>
    <xf numFmtId="0" fontId="9" fillId="0" borderId="0" xfId="4" applyAlignment="1">
      <alignment horizontal="center"/>
    </xf>
    <xf numFmtId="49" fontId="11" fillId="0" borderId="0" xfId="4" applyNumberFormat="1" applyFont="1"/>
    <xf numFmtId="49" fontId="9" fillId="0" borderId="0" xfId="4" applyNumberFormat="1"/>
    <xf numFmtId="49" fontId="1" fillId="0" borderId="0" xfId="4" applyNumberFormat="1" applyFont="1"/>
    <xf numFmtId="43" fontId="9" fillId="0" borderId="0" xfId="4" applyNumberFormat="1"/>
    <xf numFmtId="0" fontId="1" fillId="0" borderId="0" xfId="4" applyFont="1" applyAlignment="1">
      <alignment horizontal="center"/>
    </xf>
    <xf numFmtId="0" fontId="4" fillId="0" borderId="21" xfId="0" applyFont="1" applyBorder="1" applyAlignment="1">
      <alignment horizontal="center"/>
    </xf>
    <xf numFmtId="44" fontId="6" fillId="0" borderId="9" xfId="0" applyNumberFormat="1" applyFont="1" applyBorder="1"/>
    <xf numFmtId="49" fontId="1" fillId="3" borderId="13" xfId="4" applyNumberFormat="1" applyFont="1" applyFill="1" applyBorder="1" applyAlignment="1" applyProtection="1">
      <alignment horizontal="center"/>
      <protection locked="0"/>
    </xf>
    <xf numFmtId="43" fontId="6" fillId="0" borderId="10" xfId="0" applyNumberFormat="1" applyFont="1" applyBorder="1"/>
    <xf numFmtId="0" fontId="2" fillId="10" borderId="0" xfId="0" applyFont="1" applyFill="1" applyAlignment="1">
      <alignment horizontal="center"/>
    </xf>
    <xf numFmtId="166" fontId="4" fillId="0" borderId="0" xfId="1" applyNumberFormat="1" applyFont="1" applyProtection="1"/>
    <xf numFmtId="0" fontId="0" fillId="8" borderId="13" xfId="3" applyFont="1" applyFill="1" applyBorder="1" applyAlignment="1" applyProtection="1">
      <alignment horizontal="center" shrinkToFit="1"/>
      <protection locked="0"/>
    </xf>
    <xf numFmtId="0" fontId="4" fillId="12" borderId="0" xfId="0" applyFont="1" applyFill="1"/>
    <xf numFmtId="0" fontId="2" fillId="12" borderId="0" xfId="0" applyFont="1" applyFill="1"/>
    <xf numFmtId="166" fontId="4" fillId="12" borderId="15" xfId="0" applyNumberFormat="1" applyFont="1" applyFill="1" applyBorder="1"/>
    <xf numFmtId="166" fontId="2" fillId="12" borderId="13" xfId="0" applyNumberFormat="1" applyFont="1" applyFill="1" applyBorder="1"/>
    <xf numFmtId="168" fontId="2" fillId="12" borderId="13" xfId="0" applyNumberFormat="1" applyFont="1" applyFill="1" applyBorder="1"/>
    <xf numFmtId="0" fontId="4" fillId="3" borderId="0" xfId="0" applyFont="1" applyFill="1"/>
    <xf numFmtId="0" fontId="2" fillId="3" borderId="0" xfId="0" applyFont="1" applyFill="1"/>
    <xf numFmtId="0" fontId="4" fillId="13" borderId="0" xfId="0" applyFont="1" applyFill="1"/>
    <xf numFmtId="0" fontId="2" fillId="13" borderId="0" xfId="0" applyFont="1" applyFill="1"/>
    <xf numFmtId="14" fontId="2" fillId="0" borderId="0" xfId="0" applyNumberFormat="1" applyFont="1" applyAlignment="1" applyProtection="1">
      <alignment horizontal="left"/>
      <protection locked="0"/>
    </xf>
    <xf numFmtId="0" fontId="4" fillId="14" borderId="0" xfId="0" applyFont="1" applyFill="1"/>
    <xf numFmtId="0" fontId="2" fillId="14" borderId="0" xfId="0" applyFont="1" applyFill="1"/>
    <xf numFmtId="44" fontId="1" fillId="14" borderId="12" xfId="2" applyFont="1" applyFill="1" applyBorder="1"/>
    <xf numFmtId="44" fontId="1" fillId="14" borderId="22" xfId="2" applyFont="1" applyFill="1" applyBorder="1"/>
    <xf numFmtId="44" fontId="1" fillId="14" borderId="15" xfId="2" applyFont="1" applyFill="1" applyBorder="1"/>
    <xf numFmtId="44" fontId="1" fillId="15" borderId="0" xfId="2" applyFont="1" applyFill="1" applyBorder="1"/>
    <xf numFmtId="44" fontId="1" fillId="12" borderId="0" xfId="2" applyFont="1" applyFill="1" applyBorder="1"/>
    <xf numFmtId="44" fontId="6" fillId="12" borderId="10" xfId="2" applyFont="1" applyFill="1" applyBorder="1"/>
    <xf numFmtId="49" fontId="1" fillId="16" borderId="13" xfId="4" applyNumberFormat="1" applyFont="1" applyFill="1" applyBorder="1" applyAlignment="1" applyProtection="1">
      <alignment horizontal="center"/>
      <protection locked="0"/>
    </xf>
    <xf numFmtId="43" fontId="0" fillId="16" borderId="13" xfId="5" applyFont="1" applyFill="1" applyBorder="1" applyAlignment="1" applyProtection="1">
      <protection locked="0"/>
    </xf>
    <xf numFmtId="49" fontId="9" fillId="16" borderId="13" xfId="4" applyNumberFormat="1" applyFill="1" applyBorder="1" applyAlignment="1" applyProtection="1">
      <alignment horizontal="center"/>
      <protection locked="0"/>
    </xf>
    <xf numFmtId="0" fontId="1" fillId="17" borderId="18" xfId="4" applyFont="1" applyFill="1" applyBorder="1" applyAlignment="1" applyProtection="1">
      <alignment horizontal="left"/>
      <protection locked="0"/>
    </xf>
    <xf numFmtId="0" fontId="1" fillId="0" borderId="23" xfId="3" applyFont="1" applyBorder="1" applyAlignment="1">
      <alignment horizontal="center"/>
    </xf>
    <xf numFmtId="166" fontId="2" fillId="8" borderId="15" xfId="0" applyNumberFormat="1" applyFont="1" applyFill="1" applyBorder="1" applyProtection="1">
      <protection locked="0"/>
    </xf>
    <xf numFmtId="166" fontId="2" fillId="12" borderId="15" xfId="0" applyNumberFormat="1" applyFont="1" applyFill="1" applyBorder="1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166" fontId="2" fillId="8" borderId="15" xfId="0" applyNumberFormat="1" applyFont="1" applyFill="1" applyBorder="1"/>
    <xf numFmtId="166" fontId="2" fillId="8" borderId="13" xfId="0" applyNumberFormat="1" applyFont="1" applyFill="1" applyBorder="1"/>
    <xf numFmtId="44" fontId="2" fillId="12" borderId="0" xfId="2" applyFont="1" applyFill="1" applyBorder="1" applyProtection="1"/>
    <xf numFmtId="44" fontId="2" fillId="3" borderId="0" xfId="2" applyFont="1" applyFill="1" applyBorder="1" applyProtection="1"/>
    <xf numFmtId="44" fontId="2" fillId="13" borderId="0" xfId="2" applyFont="1" applyFill="1" applyBorder="1" applyProtection="1"/>
    <xf numFmtId="44" fontId="2" fillId="14" borderId="0" xfId="2" applyFont="1" applyFill="1" applyBorder="1" applyProtection="1"/>
    <xf numFmtId="14" fontId="2" fillId="0" borderId="11" xfId="0" applyNumberFormat="1" applyFont="1" applyBorder="1" applyAlignment="1">
      <alignment horizontal="left"/>
    </xf>
    <xf numFmtId="44" fontId="2" fillId="12" borderId="0" xfId="0" applyNumberFormat="1" applyFont="1" applyFill="1" applyAlignment="1">
      <alignment horizontal="left"/>
    </xf>
    <xf numFmtId="0" fontId="2" fillId="0" borderId="0" xfId="0" applyFont="1" applyAlignment="1" applyProtection="1">
      <alignment horizontal="center"/>
      <protection locked="0"/>
    </xf>
    <xf numFmtId="165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 applyProtection="1">
      <alignment horizontal="center"/>
      <protection locked="0"/>
    </xf>
    <xf numFmtId="14" fontId="3" fillId="8" borderId="1" xfId="3" applyNumberFormat="1" applyFont="1" applyFill="1" applyBorder="1" applyAlignment="1" applyProtection="1">
      <alignment horizontal="center" shrinkToFit="1"/>
      <protection locked="0"/>
    </xf>
    <xf numFmtId="0" fontId="2" fillId="10" borderId="11" xfId="0" applyFont="1" applyFill="1" applyBorder="1" applyAlignment="1">
      <alignment horizontal="center"/>
    </xf>
    <xf numFmtId="0" fontId="10" fillId="0" borderId="0" xfId="4" applyFont="1" applyAlignment="1">
      <alignment horizontal="center" vertical="top"/>
    </xf>
    <xf numFmtId="169" fontId="9" fillId="17" borderId="13" xfId="4" applyNumberFormat="1" applyFill="1" applyBorder="1" applyAlignment="1" applyProtection="1">
      <alignment horizontal="center"/>
      <protection locked="0"/>
    </xf>
    <xf numFmtId="0" fontId="0" fillId="17" borderId="13" xfId="4" applyFont="1" applyFill="1" applyBorder="1" applyAlignment="1" applyProtection="1">
      <alignment horizontal="left"/>
      <protection locked="0"/>
    </xf>
    <xf numFmtId="0" fontId="1" fillId="17" borderId="13" xfId="4" applyFont="1" applyFill="1" applyBorder="1" applyAlignment="1" applyProtection="1">
      <alignment horizontal="left"/>
      <protection locked="0"/>
    </xf>
    <xf numFmtId="0" fontId="1" fillId="17" borderId="17" xfId="4" applyFont="1" applyFill="1" applyBorder="1" applyAlignment="1" applyProtection="1">
      <alignment horizontal="left"/>
      <protection locked="0"/>
    </xf>
    <xf numFmtId="0" fontId="6" fillId="11" borderId="17" xfId="4" applyFont="1" applyFill="1" applyBorder="1" applyAlignment="1" applyProtection="1">
      <alignment horizontal="left"/>
      <protection locked="0"/>
    </xf>
    <xf numFmtId="0" fontId="6" fillId="11" borderId="19" xfId="4" applyFont="1" applyFill="1" applyBorder="1" applyAlignment="1" applyProtection="1">
      <alignment horizontal="left"/>
      <protection locked="0"/>
    </xf>
    <xf numFmtId="0" fontId="6" fillId="11" borderId="18" xfId="4" applyFont="1" applyFill="1" applyBorder="1" applyAlignment="1" applyProtection="1">
      <alignment horizontal="left"/>
      <protection locked="0"/>
    </xf>
    <xf numFmtId="49" fontId="12" fillId="0" borderId="20" xfId="4" applyNumberFormat="1" applyFont="1" applyBorder="1" applyAlignment="1" applyProtection="1">
      <alignment horizontal="left"/>
      <protection locked="0"/>
    </xf>
    <xf numFmtId="49" fontId="12" fillId="0" borderId="11" xfId="4" applyNumberFormat="1" applyFont="1" applyBorder="1" applyAlignment="1" applyProtection="1">
      <alignment horizontal="left"/>
      <protection locked="0"/>
    </xf>
  </cellXfs>
  <cellStyles count="6">
    <cellStyle name="Comma" xfId="1" builtinId="3"/>
    <cellStyle name="Comma 2" xfId="5" xr:uid="{00000000-0005-0000-0000-000001000000}"/>
    <cellStyle name="Currency" xfId="2" builtinId="4"/>
    <cellStyle name="Normal" xfId="0" builtinId="0"/>
    <cellStyle name="Normal 2" xfId="4" xr:uid="{00000000-0005-0000-0000-000004000000}"/>
    <cellStyle name="Normal_Forms-Deposit" xfId="3" xr:uid="{00000000-0005-0000-0000-000005000000}"/>
  </cellStyles>
  <dxfs count="0"/>
  <tableStyles count="0" defaultTableStyle="TableStyleMedium2" defaultPivotStyle="PivotStyleLight16"/>
  <colors>
    <mruColors>
      <color rgb="FF66FF99"/>
      <color rgb="FF5FED70"/>
      <color rgb="FFFF66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9</xdr:row>
      <xdr:rowOff>19049</xdr:rowOff>
    </xdr:from>
    <xdr:to>
      <xdr:col>14</xdr:col>
      <xdr:colOff>171449</xdr:colOff>
      <xdr:row>21</xdr:row>
      <xdr:rowOff>19049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429750" y="2038349"/>
          <a:ext cx="1352549" cy="19907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FF0000"/>
              </a:solidFill>
            </a:rPr>
            <a:t>Only</a:t>
          </a:r>
          <a:r>
            <a:rPr lang="en-US" sz="1100" b="1" baseline="0">
              <a:solidFill>
                <a:srgbClr val="FF0000"/>
              </a:solidFill>
            </a:rPr>
            <a:t> Change the following items each month before submission:</a:t>
          </a:r>
        </a:p>
        <a:p>
          <a:endParaRPr lang="en-US" sz="1100" baseline="0"/>
        </a:p>
        <a:p>
          <a:r>
            <a:rPr lang="en-US" sz="1100" b="1" baseline="0">
              <a:solidFill>
                <a:srgbClr val="FF0000"/>
              </a:solidFill>
            </a:rPr>
            <a:t>Fund</a:t>
          </a:r>
        </a:p>
        <a:p>
          <a:r>
            <a:rPr lang="en-US" sz="1100" b="1" baseline="0">
              <a:solidFill>
                <a:srgbClr val="FF0000"/>
              </a:solidFill>
            </a:rPr>
            <a:t>Org</a:t>
          </a:r>
        </a:p>
        <a:p>
          <a:r>
            <a:rPr lang="en-US" sz="1100" b="1" baseline="0">
              <a:solidFill>
                <a:srgbClr val="FF0000"/>
              </a:solidFill>
            </a:rPr>
            <a:t>Mgr</a:t>
          </a:r>
        </a:p>
        <a:p>
          <a:r>
            <a:rPr lang="en-US" sz="1100" b="1" baseline="0">
              <a:solidFill>
                <a:srgbClr val="FF0000"/>
              </a:solidFill>
            </a:rPr>
            <a:t>Project</a:t>
          </a:r>
          <a:endParaRPr lang="en-US" sz="1100" b="1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beck\Downloads\2017-2018\Deposit%20Entry%20Form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Lists"/>
      <sheetName val="Sheet1"/>
    </sheetNames>
    <sheetDataSet>
      <sheetData sheetId="0"/>
      <sheetData sheetId="1">
        <row r="2">
          <cell r="A2" t="str">
            <v>001</v>
          </cell>
          <cell r="G2" t="str">
            <v>ADMINISTRATIVE</v>
          </cell>
        </row>
        <row r="3">
          <cell r="A3" t="str">
            <v>002</v>
          </cell>
          <cell r="G3" t="str">
            <v>ADVANCED ACADEMICS</v>
          </cell>
        </row>
        <row r="4">
          <cell r="A4" t="str">
            <v>005</v>
          </cell>
          <cell r="G4" t="str">
            <v>ADVISORY</v>
          </cell>
        </row>
        <row r="5">
          <cell r="A5" t="str">
            <v>006</v>
          </cell>
          <cell r="G5" t="str">
            <v>AEROSCIENCE</v>
          </cell>
        </row>
        <row r="6">
          <cell r="A6" t="str">
            <v>007</v>
          </cell>
          <cell r="G6" t="str">
            <v>AG MECHANICS</v>
          </cell>
        </row>
        <row r="7">
          <cell r="A7" t="str">
            <v>008</v>
          </cell>
          <cell r="E7" t="str">
            <v>DONATION</v>
          </cell>
          <cell r="G7" t="str">
            <v>AIR FORCE/ROTC</v>
          </cell>
        </row>
        <row r="8">
          <cell r="A8" t="str">
            <v>013</v>
          </cell>
          <cell r="E8" t="str">
            <v>OTHER</v>
          </cell>
          <cell r="G8" t="str">
            <v>ALUMNI DRAMA/THEATER</v>
          </cell>
        </row>
        <row r="9">
          <cell r="A9" t="str">
            <v>014</v>
          </cell>
          <cell r="G9" t="str">
            <v>ANIMEE CLUB</v>
          </cell>
        </row>
        <row r="10">
          <cell r="A10" t="str">
            <v>015</v>
          </cell>
          <cell r="G10" t="str">
            <v>ART CLASS</v>
          </cell>
        </row>
        <row r="11">
          <cell r="A11" t="str">
            <v>022</v>
          </cell>
          <cell r="G11" t="str">
            <v>ART CLASS SECTION 1</v>
          </cell>
        </row>
        <row r="12">
          <cell r="A12" t="str">
            <v>041</v>
          </cell>
          <cell r="G12" t="str">
            <v>ART CLASS SECTION 2</v>
          </cell>
        </row>
        <row r="13">
          <cell r="A13" t="str">
            <v>042</v>
          </cell>
          <cell r="G13" t="str">
            <v>ART CLASS SECTION 3</v>
          </cell>
        </row>
        <row r="14">
          <cell r="A14" t="str">
            <v>043</v>
          </cell>
          <cell r="G14" t="str">
            <v>ART CLASS SECTION 4</v>
          </cell>
        </row>
        <row r="15">
          <cell r="A15" t="str">
            <v>044</v>
          </cell>
          <cell r="G15" t="str">
            <v>ART CLUB</v>
          </cell>
        </row>
        <row r="16">
          <cell r="A16" t="str">
            <v>045</v>
          </cell>
          <cell r="G16" t="str">
            <v>ASL CLUB</v>
          </cell>
        </row>
        <row r="17">
          <cell r="A17" t="str">
            <v>046</v>
          </cell>
          <cell r="G17" t="str">
            <v>ATHLETIC TRAINER</v>
          </cell>
        </row>
        <row r="18">
          <cell r="A18" t="str">
            <v>047</v>
          </cell>
          <cell r="G18" t="str">
            <v>ATHLETICS</v>
          </cell>
        </row>
        <row r="19">
          <cell r="A19" t="str">
            <v>048</v>
          </cell>
          <cell r="G19" t="str">
            <v>ATHLETICS BOYS</v>
          </cell>
        </row>
        <row r="20">
          <cell r="A20" t="str">
            <v>101</v>
          </cell>
          <cell r="G20" t="str">
            <v>ATHLETICS GIRLS</v>
          </cell>
        </row>
        <row r="21">
          <cell r="A21" t="str">
            <v>102</v>
          </cell>
          <cell r="G21" t="str">
            <v>AUDIO/VIDEO PRODUCTION</v>
          </cell>
        </row>
        <row r="22">
          <cell r="A22" t="str">
            <v>103</v>
          </cell>
          <cell r="G22" t="str">
            <v>AUTO TECH</v>
          </cell>
        </row>
        <row r="23">
          <cell r="A23" t="str">
            <v>104</v>
          </cell>
          <cell r="G23" t="str">
            <v>AVID CLASS</v>
          </cell>
        </row>
        <row r="24">
          <cell r="A24" t="str">
            <v>105</v>
          </cell>
          <cell r="G24" t="str">
            <v>AVID CLUB</v>
          </cell>
        </row>
        <row r="25">
          <cell r="A25" t="str">
            <v>106</v>
          </cell>
          <cell r="G25" t="str">
            <v>BAND-CAMPUS</v>
          </cell>
        </row>
        <row r="26">
          <cell r="A26" t="str">
            <v>107</v>
          </cell>
          <cell r="G26" t="str">
            <v>BAND-STUDENTS</v>
          </cell>
        </row>
        <row r="27">
          <cell r="A27" t="str">
            <v>108</v>
          </cell>
          <cell r="G27" t="str">
            <v>BANKING/FINANCE</v>
          </cell>
        </row>
        <row r="28">
          <cell r="A28" t="str">
            <v>109</v>
          </cell>
          <cell r="G28" t="str">
            <v>BASEBALL</v>
          </cell>
        </row>
        <row r="29">
          <cell r="A29" t="str">
            <v>110</v>
          </cell>
          <cell r="G29" t="str">
            <v>BASKETBALL BOYS</v>
          </cell>
        </row>
        <row r="30">
          <cell r="A30" t="str">
            <v>111</v>
          </cell>
          <cell r="G30" t="str">
            <v>BASKETBALL GIRLS</v>
          </cell>
        </row>
        <row r="31">
          <cell r="A31" t="str">
            <v>112</v>
          </cell>
          <cell r="G31" t="str">
            <v>BEST BUDDIES</v>
          </cell>
        </row>
        <row r="32">
          <cell r="A32" t="str">
            <v>113</v>
          </cell>
          <cell r="G32" t="str">
            <v>BETA CLUB</v>
          </cell>
        </row>
        <row r="33">
          <cell r="A33" t="str">
            <v>114</v>
          </cell>
          <cell r="G33" t="str">
            <v>BILINGUAL EDUCATION</v>
          </cell>
        </row>
        <row r="34">
          <cell r="A34" t="str">
            <v>115</v>
          </cell>
          <cell r="G34" t="str">
            <v>BIOLOGY CLASS</v>
          </cell>
        </row>
        <row r="35">
          <cell r="A35" t="str">
            <v>116</v>
          </cell>
          <cell r="G35" t="str">
            <v>BLACK STUDENT UNION</v>
          </cell>
        </row>
        <row r="36">
          <cell r="A36" t="str">
            <v>117</v>
          </cell>
          <cell r="G36" t="str">
            <v>BOOK FAIR</v>
          </cell>
        </row>
        <row r="37">
          <cell r="A37" t="str">
            <v>118</v>
          </cell>
          <cell r="G37" t="str">
            <v>BOWLING - CAMPUS</v>
          </cell>
        </row>
        <row r="38">
          <cell r="A38" t="str">
            <v>119</v>
          </cell>
          <cell r="G38" t="str">
            <v>BOWLING - STUDENT</v>
          </cell>
        </row>
        <row r="39">
          <cell r="A39" t="str">
            <v>120</v>
          </cell>
          <cell r="G39" t="str">
            <v>BOX TOPS FOR EDUCATION</v>
          </cell>
        </row>
        <row r="40">
          <cell r="A40" t="str">
            <v>121</v>
          </cell>
          <cell r="G40" t="str">
            <v>BUSINESS INFO MGT</v>
          </cell>
        </row>
        <row r="41">
          <cell r="A41" t="str">
            <v>122</v>
          </cell>
          <cell r="G41" t="str">
            <v>BUSINESS PARTNERSHIPS</v>
          </cell>
        </row>
        <row r="42">
          <cell r="A42" t="str">
            <v>123</v>
          </cell>
          <cell r="G42" t="str">
            <v>CARE</v>
          </cell>
        </row>
        <row r="43">
          <cell r="A43" t="str">
            <v>124</v>
          </cell>
          <cell r="G43" t="str">
            <v>CARE BUDDIES</v>
          </cell>
        </row>
        <row r="44">
          <cell r="A44" t="str">
            <v>125</v>
          </cell>
          <cell r="G44" t="str">
            <v>CERTIFIED NURSE ASSISTANT</v>
          </cell>
        </row>
        <row r="45">
          <cell r="A45" t="str">
            <v>126</v>
          </cell>
          <cell r="G45" t="str">
            <v>CHANGE FUND-CAMPUS</v>
          </cell>
        </row>
        <row r="46">
          <cell r="A46" t="str">
            <v>127</v>
          </cell>
          <cell r="G46" t="str">
            <v>CHANGE FUND-STUDENTS</v>
          </cell>
        </row>
        <row r="47">
          <cell r="G47" t="str">
            <v>CHEERLEADERS</v>
          </cell>
        </row>
        <row r="48">
          <cell r="G48" t="str">
            <v>CHEERLEADERS 7TH</v>
          </cell>
        </row>
        <row r="49">
          <cell r="G49" t="str">
            <v>CHEERLEADERS 8TH</v>
          </cell>
        </row>
        <row r="50">
          <cell r="G50" t="str">
            <v>CHEERLEADERS FRESHMAN</v>
          </cell>
        </row>
        <row r="51">
          <cell r="G51" t="str">
            <v>CHEERLEADERS JR VARSITY</v>
          </cell>
        </row>
        <row r="52">
          <cell r="G52" t="str">
            <v>CHEERLEADERS VARSITY</v>
          </cell>
        </row>
        <row r="53">
          <cell r="G53" t="str">
            <v>CHESS CLUB</v>
          </cell>
        </row>
        <row r="54">
          <cell r="G54" t="str">
            <v>CHOIR-CAMPUS</v>
          </cell>
        </row>
        <row r="55">
          <cell r="G55" t="str">
            <v>CHOIR-STUDENTS</v>
          </cell>
        </row>
        <row r="56">
          <cell r="G56" t="str">
            <v>CHRISTIAN STUDENT UNION</v>
          </cell>
        </row>
        <row r="57">
          <cell r="G57" t="str">
            <v>CIVIL WAR CLUB</v>
          </cell>
        </row>
        <row r="58">
          <cell r="G58" t="str">
            <v>CLASS OF 2007</v>
          </cell>
        </row>
        <row r="59">
          <cell r="G59" t="str">
            <v>CLASS OF 2008</v>
          </cell>
        </row>
        <row r="60">
          <cell r="G60" t="str">
            <v>CLASS OF 2009</v>
          </cell>
        </row>
        <row r="61">
          <cell r="G61" t="str">
            <v>CLASS OF 2010</v>
          </cell>
        </row>
        <row r="62">
          <cell r="G62" t="str">
            <v>CLASS OF 2011</v>
          </cell>
        </row>
        <row r="63">
          <cell r="G63" t="str">
            <v>CLASS OF 2012</v>
          </cell>
        </row>
        <row r="64">
          <cell r="G64" t="str">
            <v>CLASS OF 2013</v>
          </cell>
        </row>
        <row r="65">
          <cell r="G65" t="str">
            <v>CLASS OF 2014</v>
          </cell>
        </row>
        <row r="66">
          <cell r="G66" t="str">
            <v>CLASS OF 2015</v>
          </cell>
        </row>
        <row r="67">
          <cell r="G67" t="str">
            <v>CLASS OF 2016</v>
          </cell>
        </row>
        <row r="68">
          <cell r="G68" t="str">
            <v>CLASS OF 2017</v>
          </cell>
        </row>
        <row r="69">
          <cell r="G69" t="str">
            <v>CLASS OF 2018</v>
          </cell>
        </row>
        <row r="70">
          <cell r="G70" t="str">
            <v>CLASS OF 2019</v>
          </cell>
        </row>
        <row r="71">
          <cell r="G71" t="str">
            <v>CLASS OF 2020</v>
          </cell>
        </row>
        <row r="72">
          <cell r="G72" t="str">
            <v>CLIMATE AND CULTURE</v>
          </cell>
        </row>
        <row r="73">
          <cell r="G73" t="str">
            <v>COKE FUNDS</v>
          </cell>
        </row>
        <row r="74">
          <cell r="G74" t="str">
            <v>COMMUNITY AMBASSADOR COMM</v>
          </cell>
        </row>
        <row r="75">
          <cell r="G75" t="str">
            <v>CONSTRUCTION TRADES</v>
          </cell>
        </row>
        <row r="76">
          <cell r="G76" t="str">
            <v>COOKIE DOUGH</v>
          </cell>
        </row>
        <row r="77">
          <cell r="G77" t="str">
            <v>CORROBOREE</v>
          </cell>
        </row>
        <row r="78">
          <cell r="G78" t="str">
            <v>COSMETOLOGY</v>
          </cell>
        </row>
        <row r="79">
          <cell r="G79" t="str">
            <v>COUNSELING OFFICE</v>
          </cell>
        </row>
        <row r="80">
          <cell r="G80" t="str">
            <v>CREDIT RECOVERY</v>
          </cell>
        </row>
        <row r="81">
          <cell r="G81" t="str">
            <v>CRIMINAL JUSTICE</v>
          </cell>
        </row>
        <row r="82">
          <cell r="G82" t="str">
            <v>CROSS COUNTRY</v>
          </cell>
        </row>
        <row r="83">
          <cell r="G83" t="str">
            <v>CULINARY ARTS</v>
          </cell>
        </row>
        <row r="84">
          <cell r="G84" t="str">
            <v>CULTURAL AWARENESS COMMITTEE</v>
          </cell>
        </row>
        <row r="85">
          <cell r="G85" t="str">
            <v>DANCE CLASS</v>
          </cell>
        </row>
        <row r="86">
          <cell r="G86" t="str">
            <v>DANCE TEAM</v>
          </cell>
        </row>
        <row r="87">
          <cell r="G87" t="str">
            <v>DECA</v>
          </cell>
        </row>
        <row r="88">
          <cell r="G88" t="str">
            <v>DESKTOP PUBLISHING</v>
          </cell>
        </row>
        <row r="89">
          <cell r="G89" t="str">
            <v>DIGITAL GRAPHICS</v>
          </cell>
        </row>
        <row r="90">
          <cell r="G90" t="str">
            <v>YOUNG GENTS</v>
          </cell>
        </row>
        <row r="91">
          <cell r="G91" t="str">
            <v>DIVINITIES</v>
          </cell>
        </row>
        <row r="92">
          <cell r="G92" t="str">
            <v>DRAFTING</v>
          </cell>
        </row>
        <row r="93">
          <cell r="G93" t="str">
            <v>DRAMA/THEATER-CAMPUS</v>
          </cell>
        </row>
        <row r="94">
          <cell r="G94" t="str">
            <v>DRAMA/THEATER-STUDENTS</v>
          </cell>
        </row>
        <row r="95">
          <cell r="G95" t="str">
            <v>DRILL TEAM</v>
          </cell>
        </row>
        <row r="96">
          <cell r="G96" t="str">
            <v>ECOBOTS</v>
          </cell>
        </row>
        <row r="97">
          <cell r="G97" t="str">
            <v>ECONOMICS CLASS</v>
          </cell>
        </row>
        <row r="98">
          <cell r="G98" t="str">
            <v>EDUCATE TO ELEVATE</v>
          </cell>
        </row>
        <row r="99">
          <cell r="G99" t="str">
            <v>EIGHTH GRADE ACTIVITY</v>
          </cell>
        </row>
        <row r="100">
          <cell r="G100" t="str">
            <v>EIGHTH GRADE TEAM</v>
          </cell>
        </row>
        <row r="101">
          <cell r="G101" t="str">
            <v>ELEMENTARY MUSIC</v>
          </cell>
        </row>
        <row r="102">
          <cell r="G102" t="str">
            <v>ENGINEER/ARCH DESIGN</v>
          </cell>
        </row>
        <row r="103">
          <cell r="G103" t="str">
            <v>ENGLISH/LANGUAGE ARTS</v>
          </cell>
        </row>
        <row r="104">
          <cell r="G104" t="str">
            <v>ENVIRONMENTAL SCIENCE</v>
          </cell>
        </row>
        <row r="105">
          <cell r="G105" t="str">
            <v>EXXON MOBIL FOUNDATION</v>
          </cell>
        </row>
        <row r="106">
          <cell r="G106" t="str">
            <v>FAMILY/CONSUMER SCIENCE</v>
          </cell>
        </row>
        <row r="107">
          <cell r="G107" t="str">
            <v>FASHION CLUB</v>
          </cell>
        </row>
        <row r="108">
          <cell r="G108" t="str">
            <v>FFA ACTIVITY</v>
          </cell>
        </row>
        <row r="109">
          <cell r="G109" t="str">
            <v>FFA FACILITIES</v>
          </cell>
        </row>
        <row r="110">
          <cell r="G110" t="str">
            <v>FIELD DAY</v>
          </cell>
        </row>
        <row r="111">
          <cell r="G111" t="str">
            <v>FIELD TRIPS</v>
          </cell>
        </row>
        <row r="112">
          <cell r="G112" t="str">
            <v>FIFTH GRADE ACTIVITY</v>
          </cell>
        </row>
        <row r="113">
          <cell r="G113" t="str">
            <v>FIFTH GRADE PARTIES</v>
          </cell>
        </row>
        <row r="114">
          <cell r="G114" t="str">
            <v>FIFTH GRADE TEAM</v>
          </cell>
        </row>
        <row r="115">
          <cell r="G115" t="str">
            <v>FINE ARTS CLUB</v>
          </cell>
        </row>
        <row r="116">
          <cell r="G116" t="str">
            <v>FIRST GRADE ACTIVITY</v>
          </cell>
        </row>
        <row r="117">
          <cell r="G117" t="str">
            <v>FIRST GRADE PARTIES</v>
          </cell>
        </row>
        <row r="118">
          <cell r="G118" t="str">
            <v>FIRST GRADE TEAM</v>
          </cell>
        </row>
        <row r="119">
          <cell r="G119" t="str">
            <v>FISHING CLUB</v>
          </cell>
        </row>
        <row r="120">
          <cell r="G120" t="str">
            <v>FLORAL DESIGN</v>
          </cell>
        </row>
        <row r="121">
          <cell r="G121" t="str">
            <v>FLOYD BURTON FUNDRAISER</v>
          </cell>
        </row>
        <row r="122">
          <cell r="G122" t="str">
            <v>FLSHP OF CHRIST ATHL</v>
          </cell>
        </row>
        <row r="123">
          <cell r="G123" t="str">
            <v>FOOD TECH</v>
          </cell>
        </row>
        <row r="124">
          <cell r="G124" t="str">
            <v>FOODS FOR TODAY</v>
          </cell>
        </row>
        <row r="125">
          <cell r="G125" t="str">
            <v>FOOTBALL</v>
          </cell>
        </row>
        <row r="126">
          <cell r="G126" t="str">
            <v>FOREIGN LANGUAGE</v>
          </cell>
        </row>
        <row r="127">
          <cell r="G127" t="str">
            <v>FORENSIC SCIENCE CLUB</v>
          </cell>
        </row>
        <row r="128">
          <cell r="G128" t="str">
            <v>FOURTH GRADE ACTIVITY</v>
          </cell>
        </row>
        <row r="129">
          <cell r="G129" t="str">
            <v>FOURTH GRADE PARTIES</v>
          </cell>
        </row>
        <row r="130">
          <cell r="G130" t="str">
            <v>FOURTH GRADE TEAM</v>
          </cell>
        </row>
        <row r="131">
          <cell r="G131" t="str">
            <v>FRENCH CLASS</v>
          </cell>
        </row>
        <row r="132">
          <cell r="G132" t="str">
            <v>FRENCH CLUB</v>
          </cell>
        </row>
        <row r="133">
          <cell r="G133" t="str">
            <v>FRENCH NHS</v>
          </cell>
        </row>
        <row r="134">
          <cell r="G134" t="str">
            <v>FRENCH SYMPOSIUM</v>
          </cell>
        </row>
        <row r="135">
          <cell r="G135" t="str">
            <v>FUN RUN</v>
          </cell>
        </row>
        <row r="136">
          <cell r="G136" t="str">
            <v>FUNDRAISER</v>
          </cell>
        </row>
        <row r="137">
          <cell r="G137" t="str">
            <v>FUTURE BSN LDRS OF AMR (FBLA)</v>
          </cell>
        </row>
        <row r="138">
          <cell r="G138" t="str">
            <v>FUTURE CITIES</v>
          </cell>
        </row>
        <row r="139">
          <cell r="G139" t="str">
            <v>FUTURE WOMEN OF AMERICA</v>
          </cell>
        </row>
        <row r="140">
          <cell r="G140" t="str">
            <v>GAMERS CLUB</v>
          </cell>
        </row>
        <row r="141">
          <cell r="G141" t="str">
            <v>GAY STRAIGHT ALLIANCE</v>
          </cell>
        </row>
        <row r="142">
          <cell r="G142" t="str">
            <v>GENERAL ACTIVITY</v>
          </cell>
        </row>
        <row r="143">
          <cell r="G143" t="str">
            <v>GENERAL ACTIVITY DONATIONS</v>
          </cell>
        </row>
        <row r="144">
          <cell r="G144" t="str">
            <v>GERMAN CLUB</v>
          </cell>
        </row>
        <row r="145">
          <cell r="G145" t="str">
            <v>GIFT WRAP</v>
          </cell>
        </row>
        <row r="146">
          <cell r="G146" t="str">
            <v>GIFTED &amp; TALENTED</v>
          </cell>
        </row>
        <row r="147">
          <cell r="G147" t="str">
            <v>GIFTED &amp; TALENTED 7TH</v>
          </cell>
        </row>
        <row r="148">
          <cell r="G148" t="str">
            <v>GIFTED &amp; TALENTED 8TH</v>
          </cell>
        </row>
        <row r="149">
          <cell r="G149" t="str">
            <v>GO GREEN CLUB</v>
          </cell>
        </row>
        <row r="150">
          <cell r="G150" t="str">
            <v>GOLF</v>
          </cell>
        </row>
        <row r="151">
          <cell r="G151" t="str">
            <v>GOLF BOYS</v>
          </cell>
        </row>
        <row r="152">
          <cell r="G152" t="str">
            <v>GOLF CLUB</v>
          </cell>
        </row>
        <row r="153">
          <cell r="G153" t="str">
            <v>GOLF GIRLS</v>
          </cell>
        </row>
        <row r="154">
          <cell r="G154" t="str">
            <v>GRAD TUTORING</v>
          </cell>
        </row>
        <row r="155">
          <cell r="G155" t="str">
            <v>GREAT AMERICAN</v>
          </cell>
        </row>
        <row r="156">
          <cell r="G156" t="str">
            <v>GYMNASTICS</v>
          </cell>
        </row>
        <row r="157">
          <cell r="G157" t="str">
            <v>HACC</v>
          </cell>
        </row>
        <row r="158">
          <cell r="G158" t="str">
            <v>HEALTH</v>
          </cell>
        </row>
        <row r="159">
          <cell r="G159" t="str">
            <v>HEALTH SCIENCE</v>
          </cell>
        </row>
        <row r="160">
          <cell r="G160" t="str">
            <v>HONOR CHOIR</v>
          </cell>
        </row>
        <row r="161">
          <cell r="G161" t="str">
            <v>HORIZONS</v>
          </cell>
        </row>
        <row r="162">
          <cell r="G162" t="str">
            <v>HOSA</v>
          </cell>
        </row>
        <row r="163">
          <cell r="G163" t="str">
            <v>HOSPITALITY &amp; TOURISM</v>
          </cell>
        </row>
        <row r="164">
          <cell r="G164" t="str">
            <v>HOUSE 1</v>
          </cell>
        </row>
        <row r="165">
          <cell r="G165" t="str">
            <v>HOUSE 2</v>
          </cell>
        </row>
        <row r="166">
          <cell r="G166" t="str">
            <v>HOUSE 3</v>
          </cell>
        </row>
        <row r="167">
          <cell r="G167" t="str">
            <v>HOUSE 4</v>
          </cell>
        </row>
        <row r="168">
          <cell r="G168" t="str">
            <v>HOUSE 5</v>
          </cell>
        </row>
        <row r="169">
          <cell r="G169" t="str">
            <v>HOUSE 6</v>
          </cell>
        </row>
        <row r="170">
          <cell r="G170" t="str">
            <v>HOUSE 7</v>
          </cell>
        </row>
        <row r="171">
          <cell r="G171" t="str">
            <v>HOUSTON CPA DONATIONS</v>
          </cell>
        </row>
        <row r="172">
          <cell r="G172" t="str">
            <v>HUMANITIES</v>
          </cell>
        </row>
        <row r="173">
          <cell r="G173" t="str">
            <v>IB PROGRAM</v>
          </cell>
        </row>
        <row r="174">
          <cell r="G174" t="str">
            <v>ID FEES</v>
          </cell>
        </row>
        <row r="175">
          <cell r="G175" t="str">
            <v>INCENTIVE PROGRAM</v>
          </cell>
        </row>
        <row r="176">
          <cell r="G176" t="str">
            <v>INK CARTRIDGE RECYCLE</v>
          </cell>
        </row>
        <row r="177">
          <cell r="G177" t="str">
            <v>INLINE HOCKEY</v>
          </cell>
        </row>
        <row r="178">
          <cell r="G178" t="str">
            <v>INTERACT</v>
          </cell>
        </row>
        <row r="179">
          <cell r="G179" t="str">
            <v>INTEREST EARNINGS</v>
          </cell>
        </row>
        <row r="180">
          <cell r="G180" t="str">
            <v>JOURNALISM</v>
          </cell>
        </row>
        <row r="181">
          <cell r="G181" t="str">
            <v>JUNIOR THESPIAN CLUB</v>
          </cell>
        </row>
        <row r="182">
          <cell r="G182" t="str">
            <v>JUST ABOUT KIDS</v>
          </cell>
        </row>
        <row r="183">
          <cell r="G183" t="str">
            <v>JUST ABOUT KOFFEE</v>
          </cell>
        </row>
        <row r="184">
          <cell r="G184" t="str">
            <v>KASANOVAS</v>
          </cell>
        </row>
        <row r="185">
          <cell r="G185" t="str">
            <v>KEY CLUB</v>
          </cell>
        </row>
        <row r="186">
          <cell r="G186" t="str">
            <v>KINDERGARTEN ACTIVITY</v>
          </cell>
        </row>
        <row r="187">
          <cell r="G187" t="str">
            <v>KINDERGARTEN PARTIES</v>
          </cell>
        </row>
        <row r="188">
          <cell r="G188" t="str">
            <v>KINDERGARTEN TEAM</v>
          </cell>
        </row>
        <row r="189">
          <cell r="G189" t="str">
            <v>LACROSSE BOYS</v>
          </cell>
        </row>
        <row r="190">
          <cell r="G190" t="str">
            <v>LACROSSE GIRLS</v>
          </cell>
        </row>
        <row r="191">
          <cell r="G191" t="str">
            <v>LAMBDA XI</v>
          </cell>
        </row>
        <row r="192">
          <cell r="G192" t="str">
            <v>LAMBDA THETA</v>
          </cell>
        </row>
        <row r="193">
          <cell r="G193" t="str">
            <v>LATIN CLUB</v>
          </cell>
        </row>
        <row r="194">
          <cell r="G194" t="str">
            <v>LAW ENFORCEMENT</v>
          </cell>
        </row>
        <row r="195">
          <cell r="G195" t="str">
            <v>LIBRARY</v>
          </cell>
        </row>
        <row r="196">
          <cell r="G196" t="str">
            <v>LITERACY</v>
          </cell>
        </row>
        <row r="197">
          <cell r="G197" t="str">
            <v>LITERARY MAGAZINE</v>
          </cell>
        </row>
        <row r="198">
          <cell r="G198" t="str">
            <v>LONE STAR TRANS EXP PROG</v>
          </cell>
        </row>
        <row r="199">
          <cell r="G199" t="str">
            <v>LOTE</v>
          </cell>
        </row>
        <row r="200">
          <cell r="G200" t="str">
            <v>MAGAZINE CLUB</v>
          </cell>
        </row>
        <row r="201">
          <cell r="G201" t="str">
            <v>MATH BUDDIES</v>
          </cell>
        </row>
        <row r="202">
          <cell r="G202" t="str">
            <v>MATH CLASS</v>
          </cell>
        </row>
        <row r="203">
          <cell r="G203" t="str">
            <v>MATH CLUB</v>
          </cell>
        </row>
        <row r="204">
          <cell r="G204" t="str">
            <v>MATH NHS</v>
          </cell>
        </row>
        <row r="205">
          <cell r="G205" t="str">
            <v>MEDIA CLUB</v>
          </cell>
        </row>
        <row r="206">
          <cell r="G206" t="str">
            <v>MEMORIAL FUND</v>
          </cell>
        </row>
        <row r="207">
          <cell r="G207" t="str">
            <v>MODELS</v>
          </cell>
        </row>
        <row r="208">
          <cell r="G208" t="str">
            <v>MODEL UNITED NATIONS</v>
          </cell>
        </row>
        <row r="209">
          <cell r="G209" t="str">
            <v>MUSICAL</v>
          </cell>
        </row>
        <row r="210">
          <cell r="G210" t="str">
            <v>MULTICULTURAL CLUB</v>
          </cell>
        </row>
        <row r="211">
          <cell r="G211" t="str">
            <v>NAT'L ART HONOR SOCIETY</v>
          </cell>
        </row>
        <row r="212">
          <cell r="G212" t="str">
            <v>NAT'L HONOR SOCIETY</v>
          </cell>
        </row>
        <row r="213">
          <cell r="G213" t="str">
            <v>NAT'L HONOR SOCIETY-SCIENCE</v>
          </cell>
        </row>
        <row r="214">
          <cell r="G214" t="str">
            <v>NAT'L JR HONOR SOCIETY</v>
          </cell>
        </row>
        <row r="215">
          <cell r="G215" t="str">
            <v>NATIONAL CHARITY LEAGUE</v>
          </cell>
        </row>
        <row r="216">
          <cell r="G216" t="str">
            <v>NECESSITIES FOR KIDS</v>
          </cell>
        </row>
        <row r="217">
          <cell r="G217" t="str">
            <v>NEWSLETTER</v>
          </cell>
        </row>
        <row r="218">
          <cell r="G218" t="str">
            <v>NEWSPAPER</v>
          </cell>
        </row>
        <row r="219">
          <cell r="G219" t="str">
            <v>NJROTC</v>
          </cell>
        </row>
        <row r="220">
          <cell r="G220" t="str">
            <v>NURSES OFFICE</v>
          </cell>
        </row>
        <row r="221">
          <cell r="G221" t="str">
            <v>ORCHESTRA-CAMPUS</v>
          </cell>
        </row>
        <row r="222">
          <cell r="G222" t="str">
            <v>ORCHESTRA-STUDENTS</v>
          </cell>
        </row>
        <row r="223">
          <cell r="G223" t="str">
            <v>OUTDOOR PROJECTS</v>
          </cell>
        </row>
        <row r="224">
          <cell r="G224" t="str">
            <v>PARENT INVOLVEMENT</v>
          </cell>
        </row>
        <row r="225">
          <cell r="G225" t="str">
            <v>PARKING FEES</v>
          </cell>
        </row>
        <row r="226">
          <cell r="G226" t="str">
            <v>PENCIL MACHINE</v>
          </cell>
        </row>
        <row r="227">
          <cell r="G227" t="str">
            <v>PEP SQUAD</v>
          </cell>
        </row>
        <row r="228">
          <cell r="G228" t="str">
            <v>PER MEDIATION (BULLYING PREV)</v>
          </cell>
        </row>
        <row r="229">
          <cell r="G229" t="str">
            <v>PHARMACY TECH</v>
          </cell>
        </row>
        <row r="230">
          <cell r="G230" t="str">
            <v>PHYSICAL EDUCATION</v>
          </cell>
        </row>
        <row r="231">
          <cell r="G231" t="str">
            <v>PLAYGROUND</v>
          </cell>
        </row>
        <row r="232">
          <cell r="G232" t="str">
            <v>PLAYHOUSE</v>
          </cell>
        </row>
        <row r="233">
          <cell r="G233" t="str">
            <v>POSTER MACHINE</v>
          </cell>
        </row>
        <row r="234">
          <cell r="G234" t="str">
            <v>PPCD</v>
          </cell>
        </row>
        <row r="235">
          <cell r="G235" t="str">
            <v>PREKINDERGARTEN</v>
          </cell>
        </row>
        <row r="236">
          <cell r="G236" t="str">
            <v>PRESIDENTIAL AMBASSADOR</v>
          </cell>
        </row>
        <row r="237">
          <cell r="G237" t="str">
            <v>PROFESSIONAL DEVEL</v>
          </cell>
        </row>
        <row r="238">
          <cell r="G238" t="str">
            <v>PTA/PTO DONATIONS</v>
          </cell>
        </row>
        <row r="239">
          <cell r="G239" t="str">
            <v>QEPO</v>
          </cell>
        </row>
        <row r="240">
          <cell r="G240" t="str">
            <v>READING</v>
          </cell>
        </row>
        <row r="241">
          <cell r="G241" t="str">
            <v>RECYCLING</v>
          </cell>
        </row>
        <row r="242">
          <cell r="G242" t="str">
            <v>ROBOTIC OPER VEHICLE</v>
          </cell>
        </row>
        <row r="243">
          <cell r="G243" t="str">
            <v>ROBOTICS CLUB</v>
          </cell>
        </row>
        <row r="244">
          <cell r="G244" t="str">
            <v>ROSEBUDS</v>
          </cell>
        </row>
        <row r="245">
          <cell r="G245" t="str">
            <v>ROTARY INTERACT CLUB</v>
          </cell>
        </row>
        <row r="246">
          <cell r="G246" t="str">
            <v>ROTC</v>
          </cell>
        </row>
        <row r="247">
          <cell r="G247" t="str">
            <v>RUGBY</v>
          </cell>
        </row>
        <row r="248">
          <cell r="G248" t="str">
            <v>SAFETY PATROL</v>
          </cell>
        </row>
        <row r="249">
          <cell r="G249" t="str">
            <v>SAFETY/SECURITY</v>
          </cell>
        </row>
        <row r="250">
          <cell r="G250" t="str">
            <v>SALES TAX</v>
          </cell>
        </row>
        <row r="251">
          <cell r="G251" t="str">
            <v>SANKOFA</v>
          </cell>
        </row>
        <row r="252">
          <cell r="G252" t="str">
            <v>SCHOOL PARTIES</v>
          </cell>
        </row>
        <row r="253">
          <cell r="G253" t="str">
            <v>SCHOOL PICTURES</v>
          </cell>
        </row>
        <row r="254">
          <cell r="G254" t="str">
            <v>SCHOOL STORE</v>
          </cell>
        </row>
        <row r="255">
          <cell r="G255" t="str">
            <v>SCHOOL SUPPLIES</v>
          </cell>
        </row>
        <row r="256">
          <cell r="G256" t="str">
            <v>SCIENCE CLASS</v>
          </cell>
        </row>
        <row r="257">
          <cell r="G257" t="str">
            <v>SCIENCE CLUB</v>
          </cell>
        </row>
        <row r="258">
          <cell r="G258" t="str">
            <v>SCIENCE COMPETITION</v>
          </cell>
        </row>
        <row r="259">
          <cell r="G259" t="str">
            <v>SCIENCE DONATIONS</v>
          </cell>
        </row>
        <row r="260">
          <cell r="G260" t="str">
            <v>SCIENCE OLYMPIAD</v>
          </cell>
        </row>
        <row r="261">
          <cell r="G261" t="str">
            <v>SCRAPBOOKING CLUB</v>
          </cell>
        </row>
        <row r="262">
          <cell r="G262" t="str">
            <v>SECOND GRADE ACTIVITY</v>
          </cell>
        </row>
        <row r="263">
          <cell r="G263" t="str">
            <v>SECOND GRADE PARTIES</v>
          </cell>
        </row>
        <row r="264">
          <cell r="G264" t="str">
            <v>SECOND GRADE TEAM</v>
          </cell>
        </row>
        <row r="265">
          <cell r="G265" t="str">
            <v>SENIOR CLASS</v>
          </cell>
        </row>
        <row r="266">
          <cell r="G266" t="str">
            <v>SERVICE LEARNING</v>
          </cell>
        </row>
        <row r="267">
          <cell r="G267" t="str">
            <v>SEVENTH GRADE ACTIVITY</v>
          </cell>
        </row>
        <row r="268">
          <cell r="G268" t="str">
            <v>SEVENTH GRADE TEAM</v>
          </cell>
        </row>
        <row r="269">
          <cell r="G269" t="str">
            <v>SHATTERED DREAMS</v>
          </cell>
        </row>
        <row r="270">
          <cell r="G270" t="str">
            <v>SIXTH GRADE ACTIVITY</v>
          </cell>
        </row>
        <row r="271">
          <cell r="G271" t="str">
            <v>SIXTH GRADE TEAM</v>
          </cell>
        </row>
        <row r="272">
          <cell r="G272" t="str">
            <v>SKILLS USA</v>
          </cell>
        </row>
        <row r="273">
          <cell r="G273" t="str">
            <v>SOCCER</v>
          </cell>
        </row>
        <row r="274">
          <cell r="G274" t="str">
            <v>SOCCER CLUB</v>
          </cell>
        </row>
        <row r="275">
          <cell r="G275" t="str">
            <v>SOCCER BOYS</v>
          </cell>
        </row>
        <row r="276">
          <cell r="G276" t="str">
            <v>SOCCER GIRLS</v>
          </cell>
        </row>
        <row r="277">
          <cell r="G277" t="str">
            <v>SOCIAL</v>
          </cell>
        </row>
        <row r="278">
          <cell r="G278" t="str">
            <v>SOCIAL ACTION</v>
          </cell>
        </row>
        <row r="279">
          <cell r="G279" t="str">
            <v>SOCIAL STUDIES CLASS</v>
          </cell>
        </row>
        <row r="280">
          <cell r="G280" t="str">
            <v>SOFTBALL</v>
          </cell>
        </row>
        <row r="281">
          <cell r="G281" t="str">
            <v>SPANISH CLASS</v>
          </cell>
        </row>
        <row r="282">
          <cell r="G282" t="str">
            <v>SPANISH CLUB</v>
          </cell>
        </row>
        <row r="283">
          <cell r="G283" t="str">
            <v>SPANISH IMMERSION</v>
          </cell>
        </row>
        <row r="284">
          <cell r="G284" t="str">
            <v>SPANISH NHS</v>
          </cell>
        </row>
        <row r="285">
          <cell r="G285" t="str">
            <v>SPARK</v>
          </cell>
        </row>
        <row r="286">
          <cell r="G286" t="str">
            <v>SPEAK</v>
          </cell>
        </row>
        <row r="287">
          <cell r="G287" t="str">
            <v>SPEC SVCS ADAPTIVE BEHAV</v>
          </cell>
        </row>
        <row r="288">
          <cell r="G288" t="str">
            <v>SPEC SVCS APPLIED SKILLS</v>
          </cell>
        </row>
        <row r="289">
          <cell r="G289" t="str">
            <v>SPEC SVCS FIELD TRIPS</v>
          </cell>
        </row>
        <row r="290">
          <cell r="G290" t="str">
            <v>SPEC SVCS LIFE SKILLS</v>
          </cell>
        </row>
        <row r="291">
          <cell r="G291" t="str">
            <v>SPECIAL EVENTS</v>
          </cell>
        </row>
        <row r="292">
          <cell r="G292" t="str">
            <v>SPECIAL SERVICES</v>
          </cell>
        </row>
        <row r="293">
          <cell r="G293" t="str">
            <v>SPEECH/DEBATE CLUB</v>
          </cell>
        </row>
        <row r="294">
          <cell r="G294" t="str">
            <v>SPELLING BEE</v>
          </cell>
        </row>
        <row r="295">
          <cell r="G295" t="str">
            <v>SPIRIT FUNDRAISER</v>
          </cell>
        </row>
        <row r="296">
          <cell r="G296" t="str">
            <v>SPORTS &amp; ENTRTNMNT MKTG</v>
          </cell>
        </row>
        <row r="297">
          <cell r="G297" t="str">
            <v>ST NICHOLAS DONATIONS</v>
          </cell>
        </row>
        <row r="298">
          <cell r="G298" t="str">
            <v>STAND</v>
          </cell>
        </row>
        <row r="299">
          <cell r="G299" t="str">
            <v>STEP TEAM BOYS</v>
          </cell>
        </row>
        <row r="300">
          <cell r="G300" t="str">
            <v>STEP TEAM GIRLS</v>
          </cell>
        </row>
        <row r="301">
          <cell r="G301" t="str">
            <v>STEPS</v>
          </cell>
        </row>
        <row r="302">
          <cell r="G302" t="str">
            <v>STUDENT COUNCIL</v>
          </cell>
        </row>
        <row r="303">
          <cell r="G303" t="str">
            <v>STUDENT PLANNERS</v>
          </cell>
        </row>
        <row r="304">
          <cell r="G304" t="str">
            <v>SUMMER PROGRAM</v>
          </cell>
        </row>
        <row r="305">
          <cell r="G305" t="str">
            <v>SWIMMING</v>
          </cell>
        </row>
        <row r="306">
          <cell r="G306" t="str">
            <v>TEACHER OF THE YEAR</v>
          </cell>
        </row>
        <row r="307">
          <cell r="G307" t="str">
            <v>TEACHER RESOURCES</v>
          </cell>
        </row>
        <row r="308">
          <cell r="G308" t="str">
            <v>TECH ED</v>
          </cell>
        </row>
        <row r="309">
          <cell r="G309" t="str">
            <v>TECH ED CLUB</v>
          </cell>
        </row>
        <row r="310">
          <cell r="G310" t="str">
            <v>TECHNICAL APPLICATIONS</v>
          </cell>
        </row>
        <row r="311">
          <cell r="G311" t="str">
            <v>TECHNOLOGY</v>
          </cell>
        </row>
        <row r="312">
          <cell r="G312" t="str">
            <v>TENNIS</v>
          </cell>
        </row>
        <row r="313">
          <cell r="G313" t="str">
            <v>TENNIS CLUB</v>
          </cell>
        </row>
        <row r="314">
          <cell r="G314" t="str">
            <v>TESTING ACADEMIC</v>
          </cell>
        </row>
        <row r="315">
          <cell r="G315" t="str">
            <v>TESTING COLLEGE PREP</v>
          </cell>
        </row>
        <row r="316">
          <cell r="G316" t="str">
            <v>TESTING FEES</v>
          </cell>
        </row>
        <row r="317">
          <cell r="G317" t="str">
            <v>TEXTBOOKS</v>
          </cell>
        </row>
        <row r="318">
          <cell r="G318" t="str">
            <v>THIRD GRADE ACTIVITY</v>
          </cell>
        </row>
        <row r="319">
          <cell r="G319" t="str">
            <v>THIRD GRADE PARTIES</v>
          </cell>
        </row>
        <row r="320">
          <cell r="G320" t="str">
            <v>THIRD GRADE TEAM</v>
          </cell>
        </row>
        <row r="321">
          <cell r="G321" t="str">
            <v>TOUCH SYSTEMS DATA ENTRY</v>
          </cell>
        </row>
        <row r="322">
          <cell r="G322" t="str">
            <v>TRACK BOYS</v>
          </cell>
        </row>
        <row r="323">
          <cell r="G323" t="str">
            <v>TRACK GIRLS</v>
          </cell>
        </row>
        <row r="324">
          <cell r="G324" t="str">
            <v>TRANSCRIPTS</v>
          </cell>
        </row>
        <row r="325">
          <cell r="G325" t="str">
            <v>TSHIRTS</v>
          </cell>
        </row>
        <row r="326">
          <cell r="G326" t="str">
            <v>VIDEO GAME CLUB</v>
          </cell>
        </row>
        <row r="327">
          <cell r="G327" t="str">
            <v>VIDEO TECH</v>
          </cell>
        </row>
        <row r="328">
          <cell r="G328" t="str">
            <v>VOLLEYBALL</v>
          </cell>
        </row>
        <row r="329">
          <cell r="G329" t="str">
            <v>VOLLEYBALL BEACH</v>
          </cell>
        </row>
        <row r="330">
          <cell r="G330" t="str">
            <v>VOLUNTEER APPRECIATION</v>
          </cell>
        </row>
        <row r="331">
          <cell r="G331" t="str">
            <v>WELDING TECH</v>
          </cell>
        </row>
        <row r="332">
          <cell r="G332" t="str">
            <v>WILDLIFE</v>
          </cell>
        </row>
        <row r="333">
          <cell r="G333" t="str">
            <v>WILDLIFE SHOOTING TEAM</v>
          </cell>
        </row>
        <row r="334">
          <cell r="G334" t="str">
            <v>WRESTLING</v>
          </cell>
        </row>
        <row r="335">
          <cell r="G335" t="str">
            <v>WRITING</v>
          </cell>
        </row>
        <row r="336">
          <cell r="G336" t="str">
            <v>YANKEE CANDLE</v>
          </cell>
        </row>
        <row r="337">
          <cell r="G337" t="str">
            <v>YEARBOOK-CAMPUS</v>
          </cell>
        </row>
        <row r="338">
          <cell r="G338" t="str">
            <v>YEARBOOK-STUDENTS</v>
          </cell>
        </row>
        <row r="339">
          <cell r="G339" t="str">
            <v>YLPA</v>
          </cell>
        </row>
        <row r="340">
          <cell r="G340" t="str">
            <v>YOUNG WRITERS GUILD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23"/>
  <sheetViews>
    <sheetView workbookViewId="0">
      <selection activeCell="G4" sqref="G4"/>
    </sheetView>
  </sheetViews>
  <sheetFormatPr defaultColWidth="9.44140625" defaultRowHeight="13.2" x14ac:dyDescent="0.25"/>
  <cols>
    <col min="1" max="1" width="37.5546875" bestFit="1" customWidth="1"/>
    <col min="2" max="2" width="16" customWidth="1"/>
    <col min="3" max="3" width="14.109375" customWidth="1"/>
    <col min="4" max="4" width="19.109375" customWidth="1"/>
    <col min="5" max="5" width="28.6640625" customWidth="1"/>
    <col min="6" max="6" width="17.33203125" bestFit="1" customWidth="1"/>
    <col min="7" max="7" width="22.44140625" customWidth="1"/>
    <col min="8" max="8" width="17" customWidth="1"/>
  </cols>
  <sheetData>
    <row r="2" spans="1:8" ht="18" thickBot="1" x14ac:dyDescent="0.35">
      <c r="A2" s="1" t="s">
        <v>0</v>
      </c>
      <c r="B2" s="2"/>
      <c r="D2" s="3" t="s">
        <v>1</v>
      </c>
      <c r="E2" s="60">
        <f>'Taxable Sales Worksheet'!E4</f>
        <v>0</v>
      </c>
      <c r="F2" s="3" t="s">
        <v>2</v>
      </c>
      <c r="G2" s="4">
        <f>'Taxable Sales Worksheet'!G4</f>
        <v>0</v>
      </c>
      <c r="H2" s="5"/>
    </row>
    <row r="3" spans="1:8" ht="16.2" thickBot="1" x14ac:dyDescent="0.35">
      <c r="C3" s="1"/>
      <c r="D3" s="1" t="s">
        <v>3</v>
      </c>
      <c r="E3" s="7">
        <f>'Taxable Sales Worksheet'!E5</f>
        <v>0</v>
      </c>
      <c r="F3" s="1" t="s">
        <v>4</v>
      </c>
      <c r="G3" s="7">
        <f>0.0825</f>
        <v>8.2500000000000004E-2</v>
      </c>
      <c r="H3" s="8"/>
    </row>
    <row r="4" spans="1:8" ht="15.6" thickBot="1" x14ac:dyDescent="0.3">
      <c r="A4" s="1"/>
      <c r="B4" s="1"/>
      <c r="C4" s="1"/>
      <c r="D4" s="1"/>
      <c r="E4" s="1"/>
      <c r="F4" s="1" t="s">
        <v>5</v>
      </c>
      <c r="G4" s="7">
        <f>'Taxable Sales Worksheet'!G6</f>
        <v>0</v>
      </c>
      <c r="H4" s="1"/>
    </row>
    <row r="5" spans="1:8" ht="15" x14ac:dyDescent="0.25">
      <c r="A5" s="1"/>
      <c r="B5" s="1"/>
      <c r="C5" s="1"/>
      <c r="D5" s="1"/>
      <c r="E5" s="1"/>
      <c r="F5" s="1"/>
      <c r="G5" s="1"/>
      <c r="H5" s="1"/>
    </row>
    <row r="6" spans="1:8" ht="13.8" thickBot="1" x14ac:dyDescent="0.3"/>
    <row r="7" spans="1:8" ht="47.4" thickBot="1" x14ac:dyDescent="0.35">
      <c r="A7" s="9" t="s">
        <v>324</v>
      </c>
      <c r="B7" s="10" t="s">
        <v>6</v>
      </c>
      <c r="C7" s="10" t="s">
        <v>7</v>
      </c>
      <c r="D7" s="11" t="s">
        <v>8</v>
      </c>
      <c r="E7" s="11" t="s">
        <v>9</v>
      </c>
      <c r="F7" s="75" t="s">
        <v>323</v>
      </c>
      <c r="G7" s="12" t="s">
        <v>10</v>
      </c>
      <c r="H7" s="13"/>
    </row>
    <row r="8" spans="1:8" x14ac:dyDescent="0.25">
      <c r="A8" s="14"/>
      <c r="B8" s="15">
        <v>0</v>
      </c>
      <c r="C8" s="15">
        <v>0</v>
      </c>
      <c r="D8" s="98">
        <v>0</v>
      </c>
      <c r="E8" s="97">
        <v>0</v>
      </c>
      <c r="F8" s="94">
        <v>0</v>
      </c>
      <c r="G8" s="16">
        <f>D8+E8+F8</f>
        <v>0</v>
      </c>
      <c r="H8" s="17"/>
    </row>
    <row r="9" spans="1:8" x14ac:dyDescent="0.25">
      <c r="A9" s="14"/>
      <c r="B9" s="15">
        <v>0</v>
      </c>
      <c r="C9" s="15">
        <v>0</v>
      </c>
      <c r="D9" s="98">
        <v>0</v>
      </c>
      <c r="E9" s="97">
        <v>0</v>
      </c>
      <c r="F9" s="95">
        <v>0</v>
      </c>
      <c r="G9" s="16">
        <f t="shared" ref="G9:G22" si="0">D9+E9+F9</f>
        <v>0</v>
      </c>
      <c r="H9" s="17"/>
    </row>
    <row r="10" spans="1:8" x14ac:dyDescent="0.25">
      <c r="A10" s="14"/>
      <c r="B10" s="15">
        <v>0</v>
      </c>
      <c r="C10" s="15">
        <v>0</v>
      </c>
      <c r="D10" s="98">
        <v>0</v>
      </c>
      <c r="E10" s="97">
        <v>0</v>
      </c>
      <c r="F10" s="95">
        <v>0</v>
      </c>
      <c r="G10" s="16">
        <f t="shared" si="0"/>
        <v>0</v>
      </c>
      <c r="H10" s="17"/>
    </row>
    <row r="11" spans="1:8" x14ac:dyDescent="0.25">
      <c r="A11" s="14"/>
      <c r="B11" s="15">
        <v>0</v>
      </c>
      <c r="C11" s="15">
        <v>0</v>
      </c>
      <c r="D11" s="98">
        <v>0</v>
      </c>
      <c r="E11" s="97">
        <v>0</v>
      </c>
      <c r="F11" s="95">
        <v>0</v>
      </c>
      <c r="G11" s="16">
        <f t="shared" si="0"/>
        <v>0</v>
      </c>
      <c r="H11" s="17"/>
    </row>
    <row r="12" spans="1:8" x14ac:dyDescent="0.25">
      <c r="A12" s="14"/>
      <c r="B12" s="15">
        <v>0</v>
      </c>
      <c r="C12" s="15">
        <v>0</v>
      </c>
      <c r="D12" s="98">
        <v>0</v>
      </c>
      <c r="E12" s="97">
        <v>0</v>
      </c>
      <c r="F12" s="95">
        <v>0</v>
      </c>
      <c r="G12" s="16">
        <f t="shared" si="0"/>
        <v>0</v>
      </c>
      <c r="H12" s="17"/>
    </row>
    <row r="13" spans="1:8" x14ac:dyDescent="0.25">
      <c r="A13" s="14"/>
      <c r="B13" s="15">
        <v>0</v>
      </c>
      <c r="C13" s="15">
        <v>0</v>
      </c>
      <c r="D13" s="98">
        <v>0</v>
      </c>
      <c r="E13" s="97">
        <v>0</v>
      </c>
      <c r="F13" s="95">
        <v>0</v>
      </c>
      <c r="G13" s="16">
        <f t="shared" si="0"/>
        <v>0</v>
      </c>
      <c r="H13" s="17"/>
    </row>
    <row r="14" spans="1:8" x14ac:dyDescent="0.25">
      <c r="A14" s="14"/>
      <c r="B14" s="15">
        <v>0</v>
      </c>
      <c r="C14" s="15">
        <v>0</v>
      </c>
      <c r="D14" s="98">
        <v>0</v>
      </c>
      <c r="E14" s="97">
        <v>0</v>
      </c>
      <c r="F14" s="95">
        <v>0</v>
      </c>
      <c r="G14" s="16">
        <f t="shared" si="0"/>
        <v>0</v>
      </c>
      <c r="H14" s="17"/>
    </row>
    <row r="15" spans="1:8" x14ac:dyDescent="0.25">
      <c r="A15" s="14"/>
      <c r="B15" s="15">
        <v>0</v>
      </c>
      <c r="C15" s="15">
        <v>0</v>
      </c>
      <c r="D15" s="98">
        <v>0</v>
      </c>
      <c r="E15" s="97">
        <v>0</v>
      </c>
      <c r="F15" s="95">
        <v>0</v>
      </c>
      <c r="G15" s="16">
        <f t="shared" si="0"/>
        <v>0</v>
      </c>
      <c r="H15" s="17"/>
    </row>
    <row r="16" spans="1:8" x14ac:dyDescent="0.25">
      <c r="A16" s="14"/>
      <c r="B16" s="15">
        <v>0</v>
      </c>
      <c r="C16" s="15">
        <v>0</v>
      </c>
      <c r="D16" s="98">
        <v>0</v>
      </c>
      <c r="E16" s="97">
        <v>0</v>
      </c>
      <c r="F16" s="95">
        <v>0</v>
      </c>
      <c r="G16" s="16">
        <f t="shared" si="0"/>
        <v>0</v>
      </c>
      <c r="H16" s="17"/>
    </row>
    <row r="17" spans="1:9" x14ac:dyDescent="0.25">
      <c r="A17" s="14"/>
      <c r="B17" s="15">
        <v>0</v>
      </c>
      <c r="C17" s="15">
        <v>0</v>
      </c>
      <c r="D17" s="98">
        <v>0</v>
      </c>
      <c r="E17" s="97">
        <v>0</v>
      </c>
      <c r="F17" s="95">
        <v>0</v>
      </c>
      <c r="G17" s="16">
        <f t="shared" si="0"/>
        <v>0</v>
      </c>
      <c r="H17" s="17"/>
    </row>
    <row r="18" spans="1:9" x14ac:dyDescent="0.25">
      <c r="A18" s="14"/>
      <c r="B18" s="15">
        <v>0</v>
      </c>
      <c r="C18" s="15">
        <v>0</v>
      </c>
      <c r="D18" s="98">
        <v>0</v>
      </c>
      <c r="E18" s="97">
        <v>0</v>
      </c>
      <c r="F18" s="95">
        <v>0</v>
      </c>
      <c r="G18" s="16">
        <f t="shared" si="0"/>
        <v>0</v>
      </c>
      <c r="H18" s="17"/>
    </row>
    <row r="19" spans="1:9" x14ac:dyDescent="0.25">
      <c r="A19" s="14"/>
      <c r="B19" s="15">
        <v>0</v>
      </c>
      <c r="C19" s="15">
        <v>0</v>
      </c>
      <c r="D19" s="98">
        <v>0</v>
      </c>
      <c r="E19" s="97">
        <v>0</v>
      </c>
      <c r="F19" s="95">
        <v>0</v>
      </c>
      <c r="G19" s="16">
        <f t="shared" si="0"/>
        <v>0</v>
      </c>
      <c r="H19" s="17"/>
    </row>
    <row r="20" spans="1:9" x14ac:dyDescent="0.25">
      <c r="A20" s="14"/>
      <c r="B20" s="15">
        <v>0</v>
      </c>
      <c r="C20" s="15">
        <v>0</v>
      </c>
      <c r="D20" s="98">
        <v>0</v>
      </c>
      <c r="E20" s="97">
        <v>0</v>
      </c>
      <c r="F20" s="95">
        <v>0</v>
      </c>
      <c r="G20" s="16">
        <f t="shared" si="0"/>
        <v>0</v>
      </c>
      <c r="H20" s="21"/>
    </row>
    <row r="21" spans="1:9" x14ac:dyDescent="0.25">
      <c r="A21" s="14"/>
      <c r="B21" s="15">
        <v>0</v>
      </c>
      <c r="C21" s="15">
        <v>0</v>
      </c>
      <c r="D21" s="98">
        <v>0</v>
      </c>
      <c r="E21" s="97">
        <v>0</v>
      </c>
      <c r="F21" s="95">
        <v>0</v>
      </c>
      <c r="G21" s="16">
        <f t="shared" si="0"/>
        <v>0</v>
      </c>
      <c r="H21" s="21"/>
    </row>
    <row r="22" spans="1:9" x14ac:dyDescent="0.25">
      <c r="A22" s="14"/>
      <c r="B22" s="15">
        <v>0</v>
      </c>
      <c r="C22" s="15">
        <v>0</v>
      </c>
      <c r="D22" s="98">
        <v>0</v>
      </c>
      <c r="E22" s="97">
        <v>0</v>
      </c>
      <c r="F22" s="96">
        <v>0</v>
      </c>
      <c r="G22" s="16">
        <f t="shared" si="0"/>
        <v>0</v>
      </c>
      <c r="H22" s="21"/>
    </row>
    <row r="23" spans="1:9" ht="13.8" thickBot="1" x14ac:dyDescent="0.3">
      <c r="A23" s="22" t="s">
        <v>16</v>
      </c>
      <c r="B23" s="76">
        <f>SUM(B8:B22)</f>
        <v>0</v>
      </c>
      <c r="C23" s="23">
        <f>SUM(C8:C22)</f>
        <v>0</v>
      </c>
      <c r="D23" s="23">
        <f>SUM(D8:D22)</f>
        <v>0</v>
      </c>
      <c r="E23" s="23">
        <f>SUM(E8:E22)</f>
        <v>0</v>
      </c>
      <c r="F23" s="63">
        <f>SUM(F8:F22)</f>
        <v>0</v>
      </c>
      <c r="G23" s="78"/>
      <c r="H23" s="99">
        <f>SUM(G8:G22)</f>
        <v>0</v>
      </c>
      <c r="I23" s="24"/>
    </row>
  </sheetData>
  <sheetProtection formatCells="0" formatColumns="0" formatRows="0" insertHyperlinks="0" deleteColumns="0" deleteRows="0" sort="0" pivotTables="0"/>
  <pageMargins left="0.7" right="0.7" top="0.75" bottom="0.75" header="0.3" footer="0.3"/>
  <pageSetup scale="72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000-000000000000}">
          <x14:formula1>
            <xm:f>'Taxable Sales Worksheet'!$AH$10:$AH$21</xm:f>
          </x14:formula1>
          <xm:sqref>B2</xm:sqref>
        </x14:dataValidation>
        <x14:dataValidation type="list" allowBlank="1" showInputMessage="1" showErrorMessage="1" xr:uid="{00000000-0002-0000-0000-000002000000}">
          <x14:formula1>
            <xm:f>'Taxable Sales Worksheet'!$AM$10:$AM$246</xm:f>
          </x14:formula1>
          <xm:sqref>A8:A22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246"/>
  <sheetViews>
    <sheetView tabSelected="1" zoomScale="90" zoomScaleNormal="90" workbookViewId="0">
      <selection activeCell="A3" sqref="A3:G3"/>
    </sheetView>
  </sheetViews>
  <sheetFormatPr defaultRowHeight="13.2" x14ac:dyDescent="0.25"/>
  <cols>
    <col min="1" max="1" width="42.5546875" customWidth="1"/>
    <col min="2" max="2" width="30.109375" bestFit="1" customWidth="1"/>
    <col min="3" max="3" width="12.88671875" bestFit="1" customWidth="1"/>
    <col min="4" max="4" width="15.44140625" bestFit="1" customWidth="1"/>
    <col min="5" max="5" width="30.44140625" customWidth="1"/>
    <col min="6" max="6" width="18" bestFit="1" customWidth="1"/>
    <col min="7" max="7" width="23.6640625" customWidth="1"/>
    <col min="8" max="9" width="28.109375" customWidth="1"/>
    <col min="10" max="10" width="19.5546875" customWidth="1"/>
    <col min="11" max="12" width="18.88671875" hidden="1" customWidth="1"/>
    <col min="13" max="13" width="14" hidden="1" customWidth="1"/>
    <col min="14" max="14" width="17.33203125" hidden="1" customWidth="1"/>
    <col min="15" max="15" width="19.44140625" hidden="1" customWidth="1"/>
    <col min="16" max="16" width="11.44140625" bestFit="1" customWidth="1"/>
    <col min="17" max="17" width="32.109375" bestFit="1" customWidth="1"/>
    <col min="19" max="25" width="9.109375" customWidth="1"/>
    <col min="26" max="28" width="9.109375" hidden="1" customWidth="1"/>
    <col min="29" max="29" width="3.88671875" hidden="1" customWidth="1"/>
    <col min="30" max="30" width="33.44140625" hidden="1" customWidth="1"/>
    <col min="31" max="31" width="6.109375" hidden="1" customWidth="1"/>
    <col min="32" max="32" width="9.109375" hidden="1" customWidth="1"/>
    <col min="33" max="33" width="13.109375" hidden="1" customWidth="1"/>
    <col min="34" max="34" width="28.33203125" hidden="1" customWidth="1"/>
    <col min="35" max="35" width="9.109375" hidden="1" customWidth="1"/>
    <col min="36" max="36" width="8.88671875" hidden="1" customWidth="1"/>
    <col min="37" max="37" width="33.44140625" hidden="1" customWidth="1"/>
    <col min="38" max="38" width="9.109375" hidden="1" customWidth="1"/>
    <col min="39" max="39" width="43.6640625" hidden="1" customWidth="1"/>
    <col min="40" max="40" width="45" hidden="1" customWidth="1"/>
    <col min="41" max="55" width="9.109375" customWidth="1"/>
  </cols>
  <sheetData>
    <row r="1" spans="1:39" ht="15.6" x14ac:dyDescent="0.3">
      <c r="A1" s="118" t="s">
        <v>322</v>
      </c>
      <c r="B1" s="118"/>
      <c r="C1" s="118"/>
      <c r="D1" s="118"/>
      <c r="E1" s="118"/>
      <c r="F1" s="118"/>
      <c r="G1" s="118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1"/>
      <c r="W1" s="1"/>
      <c r="X1" s="1"/>
      <c r="Y1" s="1"/>
      <c r="Z1" s="1"/>
      <c r="AA1" s="1"/>
      <c r="AB1" s="1"/>
      <c r="AC1" s="6"/>
      <c r="AD1" s="1"/>
      <c r="AE1" s="1"/>
    </row>
    <row r="2" spans="1:39" ht="15" x14ac:dyDescent="0.25">
      <c r="A2" s="119" t="s">
        <v>394</v>
      </c>
      <c r="B2" s="119"/>
      <c r="C2" s="119"/>
      <c r="D2" s="119"/>
      <c r="E2" s="119"/>
      <c r="F2" s="119"/>
      <c r="G2" s="119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1"/>
      <c r="W2" s="1"/>
      <c r="X2" s="1"/>
      <c r="Y2" s="1"/>
      <c r="Z2" s="1"/>
      <c r="AA2" s="1"/>
      <c r="AB2" s="1"/>
      <c r="AC2" s="6"/>
      <c r="AD2" s="1"/>
      <c r="AE2" s="1"/>
    </row>
    <row r="3" spans="1:39" ht="15" x14ac:dyDescent="0.25">
      <c r="A3" s="120"/>
      <c r="B3" s="120"/>
      <c r="C3" s="120"/>
      <c r="D3" s="120"/>
      <c r="E3" s="120"/>
      <c r="F3" s="120"/>
      <c r="G3" s="120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1"/>
      <c r="W3" s="1"/>
      <c r="X3" s="1"/>
      <c r="Y3" s="1"/>
      <c r="Z3" s="1"/>
      <c r="AA3" s="1"/>
      <c r="AB3" s="1"/>
      <c r="AC3" s="6"/>
      <c r="AD3" s="1"/>
      <c r="AE3" s="1"/>
    </row>
    <row r="4" spans="1:39" ht="18" thickBot="1" x14ac:dyDescent="0.35">
      <c r="A4" s="29" t="s">
        <v>17</v>
      </c>
      <c r="B4" s="121"/>
      <c r="C4" s="121"/>
      <c r="D4" s="30" t="s">
        <v>1</v>
      </c>
      <c r="E4" s="31"/>
      <c r="F4" s="30" t="s">
        <v>2</v>
      </c>
      <c r="G4" s="59"/>
      <c r="H4" s="32"/>
      <c r="I4" s="3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6"/>
      <c r="Y4" s="1"/>
      <c r="Z4" s="1"/>
      <c r="AA4" s="1"/>
      <c r="AB4" s="1"/>
      <c r="AC4" s="1"/>
      <c r="AD4" s="1"/>
      <c r="AE4" s="1"/>
    </row>
    <row r="5" spans="1:39" ht="17.399999999999999" x14ac:dyDescent="0.3">
      <c r="A5" s="29" t="s">
        <v>18</v>
      </c>
      <c r="B5" s="61"/>
      <c r="C5" s="1"/>
      <c r="D5" s="29" t="s">
        <v>19</v>
      </c>
      <c r="E5" s="58"/>
      <c r="F5" s="29" t="s">
        <v>20</v>
      </c>
      <c r="G5" s="34">
        <v>8.2500000000000004E-2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1"/>
      <c r="U5" s="1"/>
      <c r="V5" s="1"/>
      <c r="W5" s="1"/>
      <c r="X5" s="1"/>
      <c r="Y5" s="1"/>
      <c r="Z5" s="1"/>
      <c r="AA5" s="6"/>
      <c r="AB5" s="1"/>
      <c r="AC5" s="1"/>
      <c r="AD5" s="1"/>
      <c r="AE5" s="1"/>
    </row>
    <row r="6" spans="1:39" ht="15" x14ac:dyDescent="0.25">
      <c r="A6" s="1"/>
      <c r="B6" s="1"/>
      <c r="C6" s="1"/>
      <c r="D6" s="1"/>
      <c r="E6" s="1"/>
      <c r="F6" s="29" t="s">
        <v>21</v>
      </c>
      <c r="G6" s="3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6"/>
      <c r="AB6" s="1"/>
      <c r="AC6" s="1"/>
      <c r="AD6" s="1"/>
      <c r="AE6" s="1"/>
    </row>
    <row r="7" spans="1:39" ht="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35" t="s">
        <v>346</v>
      </c>
      <c r="R7" s="1"/>
      <c r="S7" s="1"/>
      <c r="T7" s="1"/>
      <c r="U7" s="1"/>
      <c r="V7" s="1"/>
      <c r="W7" s="1"/>
      <c r="X7" s="1"/>
      <c r="Y7" s="1"/>
      <c r="Z7" s="1"/>
      <c r="AA7" s="6"/>
      <c r="AB7" s="1"/>
      <c r="AC7" s="1"/>
      <c r="AD7" s="1"/>
      <c r="AE7" s="1"/>
    </row>
    <row r="8" spans="1:39" ht="15" x14ac:dyDescent="0.25">
      <c r="A8" s="122" t="s">
        <v>22</v>
      </c>
      <c r="B8" s="122"/>
      <c r="C8" s="1"/>
      <c r="D8" s="1"/>
      <c r="E8" s="122" t="s">
        <v>22</v>
      </c>
      <c r="F8" s="122"/>
      <c r="G8" s="122"/>
      <c r="H8" s="122"/>
      <c r="I8" s="79"/>
      <c r="J8" s="1"/>
      <c r="K8" s="1"/>
      <c r="L8" s="1"/>
      <c r="M8" s="1"/>
      <c r="N8" s="1"/>
      <c r="O8" s="1"/>
      <c r="P8" s="1"/>
      <c r="Q8" s="35" t="s">
        <v>318</v>
      </c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6"/>
      <c r="AD8" s="1"/>
      <c r="AE8" s="1"/>
    </row>
    <row r="9" spans="1:39" ht="46.8" x14ac:dyDescent="0.3">
      <c r="A9" s="36" t="s">
        <v>23</v>
      </c>
      <c r="B9" s="36" t="s">
        <v>24</v>
      </c>
      <c r="C9" s="36" t="s">
        <v>6</v>
      </c>
      <c r="D9" s="36" t="s">
        <v>25</v>
      </c>
      <c r="E9" s="36" t="s">
        <v>26</v>
      </c>
      <c r="F9" s="36" t="s">
        <v>27</v>
      </c>
      <c r="G9" s="36" t="s">
        <v>28</v>
      </c>
      <c r="H9" s="36" t="s">
        <v>29</v>
      </c>
      <c r="I9" s="36" t="s">
        <v>345</v>
      </c>
      <c r="J9" s="36" t="s">
        <v>370</v>
      </c>
      <c r="K9" s="36" t="s">
        <v>320</v>
      </c>
      <c r="L9" s="36" t="s">
        <v>343</v>
      </c>
      <c r="M9" s="36" t="s">
        <v>7</v>
      </c>
      <c r="N9" s="36" t="s">
        <v>321</v>
      </c>
      <c r="O9" s="36" t="s">
        <v>344</v>
      </c>
      <c r="P9" s="37" t="s">
        <v>30</v>
      </c>
      <c r="Q9" s="36" t="s">
        <v>30</v>
      </c>
      <c r="R9" s="13"/>
      <c r="S9" s="13"/>
      <c r="T9" s="13"/>
      <c r="U9" s="13"/>
      <c r="V9" s="13"/>
      <c r="W9" s="1"/>
      <c r="X9" s="1"/>
      <c r="Y9" s="1"/>
      <c r="Z9" s="1"/>
      <c r="AA9" s="1"/>
      <c r="AB9" s="1"/>
      <c r="AC9" s="1"/>
      <c r="AD9" s="6"/>
      <c r="AE9" s="1"/>
    </row>
    <row r="10" spans="1:39" ht="15.6" x14ac:dyDescent="0.3">
      <c r="A10" s="39"/>
      <c r="B10" s="40"/>
      <c r="C10" s="41"/>
      <c r="D10" s="104" t="s">
        <v>315</v>
      </c>
      <c r="E10" s="62"/>
      <c r="F10" s="62"/>
      <c r="G10" s="43"/>
      <c r="H10" s="105"/>
      <c r="I10" s="109">
        <f>ROUND(C10,0)</f>
        <v>0</v>
      </c>
      <c r="J10" s="106">
        <f>IF(H10="TAXABLE SALE",I10/(1+G$5),0)</f>
        <v>0</v>
      </c>
      <c r="K10" s="106">
        <f>ROUND(J10*6.25%,8)</f>
        <v>0</v>
      </c>
      <c r="L10" s="106">
        <f>K10*0.995</f>
        <v>0</v>
      </c>
      <c r="M10" s="106">
        <f>J10</f>
        <v>0</v>
      </c>
      <c r="N10" s="106">
        <f>ROUND(M10*0.02,8)</f>
        <v>0</v>
      </c>
      <c r="O10" s="106">
        <f>N10*0.995</f>
        <v>0</v>
      </c>
      <c r="P10" s="106">
        <f>ROUND(L10+O10,5)</f>
        <v>0</v>
      </c>
      <c r="Q10" s="84">
        <f>ROUND(P10,5)</f>
        <v>0</v>
      </c>
      <c r="R10" s="38"/>
      <c r="S10" s="38"/>
      <c r="T10" s="38"/>
      <c r="U10" s="38"/>
      <c r="V10" s="38"/>
      <c r="W10" s="1"/>
      <c r="X10" s="1"/>
      <c r="Y10" s="1"/>
      <c r="Z10" s="1"/>
      <c r="AA10" s="1"/>
      <c r="AB10" s="1"/>
      <c r="AC10" s="18">
        <v>1</v>
      </c>
      <c r="AD10" t="s">
        <v>48</v>
      </c>
      <c r="AE10" s="19">
        <v>8.2500000000000004E-2</v>
      </c>
      <c r="AG10" s="20">
        <v>1</v>
      </c>
      <c r="AH10" s="20" t="s">
        <v>11</v>
      </c>
      <c r="AJ10" t="s">
        <v>47</v>
      </c>
      <c r="AK10" t="s">
        <v>48</v>
      </c>
      <c r="AM10" t="s">
        <v>157</v>
      </c>
    </row>
    <row r="11" spans="1:39" ht="15.6" x14ac:dyDescent="0.3">
      <c r="A11" s="39"/>
      <c r="B11" s="40"/>
      <c r="C11" s="45"/>
      <c r="D11" s="42"/>
      <c r="E11" s="81"/>
      <c r="F11" s="81"/>
      <c r="G11" s="46"/>
      <c r="H11" s="44"/>
      <c r="I11" s="110">
        <f>ROUND(C11,0)</f>
        <v>0</v>
      </c>
      <c r="J11" s="85">
        <f t="shared" ref="J11:J40" si="0">IF(H11="TAXABLE SALE",I11/(1+G$5),0)</f>
        <v>0</v>
      </c>
      <c r="K11" s="85">
        <f t="shared" ref="K11:K40" si="1">ROUND(J11*6.25%,8)</f>
        <v>0</v>
      </c>
      <c r="L11" s="85">
        <f t="shared" ref="L11:L40" si="2">K11*0.995</f>
        <v>0</v>
      </c>
      <c r="M11" s="85">
        <f t="shared" ref="M11:M39" si="3">J11</f>
        <v>0</v>
      </c>
      <c r="N11" s="85">
        <f t="shared" ref="N11:N40" si="4">ROUND(M11*0.02,8)</f>
        <v>0</v>
      </c>
      <c r="O11" s="85">
        <f t="shared" ref="O11:O40" si="5">N11*0.995</f>
        <v>0</v>
      </c>
      <c r="P11" s="85">
        <f t="shared" ref="P11:P40" si="6">ROUND(L11+O11,5)</f>
        <v>0</v>
      </c>
      <c r="Q11" s="84">
        <f t="shared" ref="Q11:Q41" si="7">ROUND(P11,5)</f>
        <v>0</v>
      </c>
      <c r="R11" s="38"/>
      <c r="S11" s="38"/>
      <c r="T11" s="38"/>
      <c r="U11" s="38"/>
      <c r="V11" s="38"/>
      <c r="W11" s="1"/>
      <c r="X11" s="1"/>
      <c r="Y11" s="1"/>
      <c r="Z11" s="1"/>
      <c r="AA11" s="1"/>
      <c r="AB11" s="1"/>
      <c r="AC11" s="18" t="s">
        <v>365</v>
      </c>
      <c r="AD11" t="s">
        <v>366</v>
      </c>
      <c r="AE11" s="19">
        <v>8.2500000000000004E-2</v>
      </c>
      <c r="AG11" s="20">
        <v>2</v>
      </c>
      <c r="AH11" s="20" t="s">
        <v>12</v>
      </c>
      <c r="AJ11" s="108" t="s">
        <v>350</v>
      </c>
      <c r="AK11" t="s">
        <v>349</v>
      </c>
      <c r="AM11" t="s">
        <v>351</v>
      </c>
    </row>
    <row r="12" spans="1:39" ht="15.6" x14ac:dyDescent="0.3">
      <c r="A12" s="39"/>
      <c r="B12" s="40"/>
      <c r="C12" s="45"/>
      <c r="D12" s="42"/>
      <c r="E12" s="46"/>
      <c r="F12" s="46"/>
      <c r="G12" s="46"/>
      <c r="H12" s="44"/>
      <c r="I12" s="110">
        <f t="shared" ref="I12:I40" si="8">ROUND(C12,0)</f>
        <v>0</v>
      </c>
      <c r="J12" s="85">
        <f t="shared" si="0"/>
        <v>0</v>
      </c>
      <c r="K12" s="85">
        <f t="shared" si="1"/>
        <v>0</v>
      </c>
      <c r="L12" s="85">
        <f t="shared" si="2"/>
        <v>0</v>
      </c>
      <c r="M12" s="85">
        <f t="shared" si="3"/>
        <v>0</v>
      </c>
      <c r="N12" s="85">
        <f t="shared" si="4"/>
        <v>0</v>
      </c>
      <c r="O12" s="85">
        <f t="shared" si="5"/>
        <v>0</v>
      </c>
      <c r="P12" s="85">
        <f t="shared" si="6"/>
        <v>0</v>
      </c>
      <c r="Q12" s="84">
        <f t="shared" si="7"/>
        <v>0</v>
      </c>
      <c r="R12" s="38"/>
      <c r="S12" s="38"/>
      <c r="T12" s="38"/>
      <c r="U12" s="38"/>
      <c r="V12" s="38"/>
      <c r="W12" s="1"/>
      <c r="X12" s="1"/>
      <c r="Y12" s="1"/>
      <c r="Z12" s="1"/>
      <c r="AA12" s="1"/>
      <c r="AB12" s="1"/>
      <c r="AC12" s="18">
        <v>2</v>
      </c>
      <c r="AD12" t="s">
        <v>50</v>
      </c>
      <c r="AE12" s="19">
        <v>8.2500000000000004E-2</v>
      </c>
      <c r="AG12" s="20">
        <v>3</v>
      </c>
      <c r="AH12" s="20" t="s">
        <v>13</v>
      </c>
      <c r="AJ12" t="s">
        <v>49</v>
      </c>
      <c r="AK12" t="s">
        <v>50</v>
      </c>
      <c r="AM12" t="s">
        <v>190</v>
      </c>
    </row>
    <row r="13" spans="1:39" ht="15.6" x14ac:dyDescent="0.3">
      <c r="A13" s="39"/>
      <c r="B13" s="40"/>
      <c r="C13" s="45"/>
      <c r="D13" s="42"/>
      <c r="E13" s="46"/>
      <c r="F13" s="46"/>
      <c r="G13" s="46"/>
      <c r="H13" s="44"/>
      <c r="I13" s="110">
        <f t="shared" si="8"/>
        <v>0</v>
      </c>
      <c r="J13" s="85">
        <f t="shared" si="0"/>
        <v>0</v>
      </c>
      <c r="K13" s="85">
        <f t="shared" si="1"/>
        <v>0</v>
      </c>
      <c r="L13" s="85">
        <f t="shared" si="2"/>
        <v>0</v>
      </c>
      <c r="M13" s="85">
        <f t="shared" si="3"/>
        <v>0</v>
      </c>
      <c r="N13" s="85">
        <f t="shared" si="4"/>
        <v>0</v>
      </c>
      <c r="O13" s="85">
        <f t="shared" si="5"/>
        <v>0</v>
      </c>
      <c r="P13" s="85">
        <f t="shared" si="6"/>
        <v>0</v>
      </c>
      <c r="Q13" s="84">
        <f t="shared" si="7"/>
        <v>0</v>
      </c>
      <c r="R13" s="38"/>
      <c r="S13" s="38"/>
      <c r="T13" s="38"/>
      <c r="U13" s="38"/>
      <c r="V13" s="38"/>
      <c r="W13" s="1"/>
      <c r="X13" s="1"/>
      <c r="Y13" s="1"/>
      <c r="Z13" s="1"/>
      <c r="AA13" s="1"/>
      <c r="AB13" s="1"/>
      <c r="AC13" s="18">
        <v>3</v>
      </c>
      <c r="AD13" t="s">
        <v>52</v>
      </c>
      <c r="AE13" s="19">
        <v>8.2500000000000004E-2</v>
      </c>
      <c r="AG13" s="20">
        <v>4</v>
      </c>
      <c r="AH13" s="20" t="s">
        <v>14</v>
      </c>
      <c r="AJ13" t="s">
        <v>51</v>
      </c>
      <c r="AK13" t="s">
        <v>52</v>
      </c>
      <c r="AM13" t="s">
        <v>311</v>
      </c>
    </row>
    <row r="14" spans="1:39" ht="15.6" x14ac:dyDescent="0.3">
      <c r="A14" s="39"/>
      <c r="B14" s="40"/>
      <c r="C14" s="45"/>
      <c r="D14" s="42"/>
      <c r="E14" s="46"/>
      <c r="F14" s="46"/>
      <c r="G14" s="46"/>
      <c r="H14" s="44"/>
      <c r="I14" s="110">
        <f t="shared" si="8"/>
        <v>0</v>
      </c>
      <c r="J14" s="85">
        <f t="shared" si="0"/>
        <v>0</v>
      </c>
      <c r="K14" s="85">
        <f t="shared" si="1"/>
        <v>0</v>
      </c>
      <c r="L14" s="85">
        <f t="shared" si="2"/>
        <v>0</v>
      </c>
      <c r="M14" s="85">
        <f t="shared" si="3"/>
        <v>0</v>
      </c>
      <c r="N14" s="85">
        <f t="shared" si="4"/>
        <v>0</v>
      </c>
      <c r="O14" s="85">
        <f t="shared" si="5"/>
        <v>0</v>
      </c>
      <c r="P14" s="85">
        <f t="shared" si="6"/>
        <v>0</v>
      </c>
      <c r="Q14" s="84">
        <f t="shared" si="7"/>
        <v>0</v>
      </c>
      <c r="R14" s="38"/>
      <c r="S14" s="38"/>
      <c r="T14" s="38"/>
      <c r="U14" s="38"/>
      <c r="V14" s="38"/>
      <c r="W14" s="1"/>
      <c r="X14" s="1"/>
      <c r="Y14" s="1"/>
      <c r="Z14" s="1"/>
      <c r="AA14" s="1"/>
      <c r="AB14" s="1"/>
      <c r="AC14" s="18">
        <v>4</v>
      </c>
      <c r="AD14" t="s">
        <v>54</v>
      </c>
      <c r="AE14" s="19">
        <v>8.2500000000000004E-2</v>
      </c>
      <c r="AG14" s="20">
        <v>5</v>
      </c>
      <c r="AH14" s="20" t="s">
        <v>15</v>
      </c>
      <c r="AJ14" t="s">
        <v>53</v>
      </c>
      <c r="AK14" t="s">
        <v>54</v>
      </c>
      <c r="AM14" t="s">
        <v>309</v>
      </c>
    </row>
    <row r="15" spans="1:39" ht="15.6" x14ac:dyDescent="0.3">
      <c r="A15" s="39"/>
      <c r="B15" s="40"/>
      <c r="C15" s="45"/>
      <c r="D15" s="42"/>
      <c r="E15" s="43"/>
      <c r="F15" s="43"/>
      <c r="G15" s="43"/>
      <c r="H15" s="44"/>
      <c r="I15" s="110">
        <f t="shared" si="8"/>
        <v>0</v>
      </c>
      <c r="J15" s="85">
        <f t="shared" si="0"/>
        <v>0</v>
      </c>
      <c r="K15" s="85">
        <f t="shared" si="1"/>
        <v>0</v>
      </c>
      <c r="L15" s="85">
        <f t="shared" si="2"/>
        <v>0</v>
      </c>
      <c r="M15" s="85">
        <f t="shared" si="3"/>
        <v>0</v>
      </c>
      <c r="N15" s="85">
        <f t="shared" si="4"/>
        <v>0</v>
      </c>
      <c r="O15" s="85">
        <f t="shared" si="5"/>
        <v>0</v>
      </c>
      <c r="P15" s="85">
        <f t="shared" si="6"/>
        <v>0</v>
      </c>
      <c r="Q15" s="84">
        <f t="shared" si="7"/>
        <v>0</v>
      </c>
      <c r="R15" s="38"/>
      <c r="S15" s="38"/>
      <c r="T15" s="38"/>
      <c r="U15" s="38"/>
      <c r="V15" s="38"/>
      <c r="W15" s="1"/>
      <c r="X15" s="1"/>
      <c r="Y15" s="1"/>
      <c r="Z15" s="1"/>
      <c r="AA15" s="1"/>
      <c r="AB15" s="1"/>
      <c r="AC15" s="18">
        <v>5</v>
      </c>
      <c r="AD15" t="s">
        <v>56</v>
      </c>
      <c r="AE15" s="19">
        <v>8.2500000000000004E-2</v>
      </c>
      <c r="AG15" s="20">
        <v>6</v>
      </c>
      <c r="AH15" s="20" t="s">
        <v>35</v>
      </c>
      <c r="AJ15" t="s">
        <v>55</v>
      </c>
      <c r="AK15" t="s">
        <v>56</v>
      </c>
      <c r="AM15" t="s">
        <v>307</v>
      </c>
    </row>
    <row r="16" spans="1:39" ht="15.6" x14ac:dyDescent="0.3">
      <c r="A16" s="39"/>
      <c r="B16" s="40"/>
      <c r="C16" s="45"/>
      <c r="D16" s="42"/>
      <c r="E16" s="46"/>
      <c r="F16" s="46"/>
      <c r="G16" s="46"/>
      <c r="H16" s="44"/>
      <c r="I16" s="110">
        <f t="shared" si="8"/>
        <v>0</v>
      </c>
      <c r="J16" s="85">
        <f t="shared" si="0"/>
        <v>0</v>
      </c>
      <c r="K16" s="85">
        <f t="shared" si="1"/>
        <v>0</v>
      </c>
      <c r="L16" s="85">
        <f t="shared" si="2"/>
        <v>0</v>
      </c>
      <c r="M16" s="85">
        <f t="shared" si="3"/>
        <v>0</v>
      </c>
      <c r="N16" s="85">
        <f t="shared" si="4"/>
        <v>0</v>
      </c>
      <c r="O16" s="85">
        <f t="shared" si="5"/>
        <v>0</v>
      </c>
      <c r="P16" s="85">
        <f t="shared" si="6"/>
        <v>0</v>
      </c>
      <c r="Q16" s="84">
        <f t="shared" si="7"/>
        <v>0</v>
      </c>
      <c r="R16" s="38"/>
      <c r="S16" s="38"/>
      <c r="T16" s="38"/>
      <c r="U16" s="38"/>
      <c r="V16" s="38"/>
      <c r="W16" s="1"/>
      <c r="X16" s="1"/>
      <c r="Y16" s="1"/>
      <c r="Z16" s="1"/>
      <c r="AA16" s="1"/>
      <c r="AB16" s="1"/>
      <c r="AC16" s="18">
        <v>6</v>
      </c>
      <c r="AD16" t="s">
        <v>58</v>
      </c>
      <c r="AE16" s="19">
        <v>8.2500000000000004E-2</v>
      </c>
      <c r="AG16" s="20">
        <v>7</v>
      </c>
      <c r="AH16" s="20" t="s">
        <v>36</v>
      </c>
      <c r="AJ16" t="s">
        <v>57</v>
      </c>
      <c r="AK16" t="s">
        <v>58</v>
      </c>
      <c r="AM16" t="s">
        <v>305</v>
      </c>
    </row>
    <row r="17" spans="1:39" ht="15.6" x14ac:dyDescent="0.3">
      <c r="A17" s="39"/>
      <c r="B17" s="40"/>
      <c r="C17" s="41"/>
      <c r="D17" s="42"/>
      <c r="E17" s="46"/>
      <c r="F17" s="46"/>
      <c r="G17" s="46"/>
      <c r="H17" s="44"/>
      <c r="I17" s="110">
        <f t="shared" si="8"/>
        <v>0</v>
      </c>
      <c r="J17" s="85">
        <f t="shared" si="0"/>
        <v>0</v>
      </c>
      <c r="K17" s="85">
        <f t="shared" si="1"/>
        <v>0</v>
      </c>
      <c r="L17" s="85">
        <f t="shared" si="2"/>
        <v>0</v>
      </c>
      <c r="M17" s="85">
        <f t="shared" si="3"/>
        <v>0</v>
      </c>
      <c r="N17" s="85">
        <f t="shared" si="4"/>
        <v>0</v>
      </c>
      <c r="O17" s="85">
        <f t="shared" si="5"/>
        <v>0</v>
      </c>
      <c r="P17" s="85">
        <f t="shared" si="6"/>
        <v>0</v>
      </c>
      <c r="Q17" s="84">
        <f t="shared" si="7"/>
        <v>0</v>
      </c>
      <c r="R17" s="38"/>
      <c r="S17" s="38"/>
      <c r="T17" s="38"/>
      <c r="U17" s="38"/>
      <c r="V17" s="38"/>
      <c r="W17" s="1"/>
      <c r="X17" s="1"/>
      <c r="Y17" s="1"/>
      <c r="Z17" s="1"/>
      <c r="AA17" s="1"/>
      <c r="AB17" s="1"/>
      <c r="AC17" s="18">
        <v>7</v>
      </c>
      <c r="AD17" t="s">
        <v>60</v>
      </c>
      <c r="AE17" s="19">
        <v>8.2500000000000004E-2</v>
      </c>
      <c r="AG17" s="20">
        <v>8</v>
      </c>
      <c r="AH17" s="20" t="s">
        <v>37</v>
      </c>
      <c r="AJ17" t="s">
        <v>59</v>
      </c>
      <c r="AK17" t="s">
        <v>60</v>
      </c>
      <c r="AM17" t="s">
        <v>302</v>
      </c>
    </row>
    <row r="18" spans="1:39" ht="15.6" x14ac:dyDescent="0.3">
      <c r="A18" s="39"/>
      <c r="B18" s="40"/>
      <c r="C18" s="45"/>
      <c r="D18" s="42" t="s">
        <v>367</v>
      </c>
      <c r="E18" s="46"/>
      <c r="F18" s="46"/>
      <c r="G18" s="46"/>
      <c r="H18" s="44"/>
      <c r="I18" s="110">
        <f t="shared" si="8"/>
        <v>0</v>
      </c>
      <c r="J18" s="85">
        <f t="shared" si="0"/>
        <v>0</v>
      </c>
      <c r="K18" s="85">
        <f t="shared" si="1"/>
        <v>0</v>
      </c>
      <c r="L18" s="85">
        <f t="shared" si="2"/>
        <v>0</v>
      </c>
      <c r="M18" s="85">
        <f t="shared" si="3"/>
        <v>0</v>
      </c>
      <c r="N18" s="85">
        <f t="shared" si="4"/>
        <v>0</v>
      </c>
      <c r="O18" s="85">
        <f t="shared" si="5"/>
        <v>0</v>
      </c>
      <c r="P18" s="85">
        <f t="shared" si="6"/>
        <v>0</v>
      </c>
      <c r="Q18" s="84">
        <f t="shared" si="7"/>
        <v>0</v>
      </c>
      <c r="R18" s="38"/>
      <c r="S18" s="38"/>
      <c r="T18" s="38"/>
      <c r="U18" s="38"/>
      <c r="V18" s="38"/>
      <c r="W18" s="1"/>
      <c r="X18" s="1"/>
      <c r="Y18" s="1"/>
      <c r="Z18" s="1"/>
      <c r="AA18" s="1"/>
      <c r="AB18" s="1"/>
      <c r="AC18" s="18">
        <v>8</v>
      </c>
      <c r="AD18" t="s">
        <v>62</v>
      </c>
      <c r="AE18" s="19">
        <v>8.2500000000000004E-2</v>
      </c>
      <c r="AG18" s="20">
        <v>9</v>
      </c>
      <c r="AH18" s="20" t="s">
        <v>38</v>
      </c>
      <c r="AJ18" t="s">
        <v>61</v>
      </c>
      <c r="AK18" t="s">
        <v>62</v>
      </c>
      <c r="AM18" t="s">
        <v>301</v>
      </c>
    </row>
    <row r="19" spans="1:39" ht="15.6" x14ac:dyDescent="0.3">
      <c r="A19" s="39"/>
      <c r="B19" s="40"/>
      <c r="C19" s="45"/>
      <c r="D19" s="42" t="s">
        <v>367</v>
      </c>
      <c r="E19" s="46"/>
      <c r="F19" s="46"/>
      <c r="G19" s="46"/>
      <c r="H19" s="44"/>
      <c r="I19" s="110">
        <f t="shared" si="8"/>
        <v>0</v>
      </c>
      <c r="J19" s="85">
        <f t="shared" si="0"/>
        <v>0</v>
      </c>
      <c r="K19" s="85">
        <f t="shared" si="1"/>
        <v>0</v>
      </c>
      <c r="L19" s="85">
        <f t="shared" si="2"/>
        <v>0</v>
      </c>
      <c r="M19" s="85">
        <f t="shared" si="3"/>
        <v>0</v>
      </c>
      <c r="N19" s="85">
        <f t="shared" si="4"/>
        <v>0</v>
      </c>
      <c r="O19" s="85">
        <f t="shared" si="5"/>
        <v>0</v>
      </c>
      <c r="P19" s="85">
        <f t="shared" si="6"/>
        <v>0</v>
      </c>
      <c r="Q19" s="84">
        <f t="shared" si="7"/>
        <v>0</v>
      </c>
      <c r="R19" s="38"/>
      <c r="S19" s="38"/>
      <c r="T19" s="38"/>
      <c r="U19" s="38"/>
      <c r="V19" s="38"/>
      <c r="W19" s="1"/>
      <c r="X19" s="1"/>
      <c r="Y19" s="1"/>
      <c r="Z19" s="1"/>
      <c r="AA19" s="1"/>
      <c r="AB19" s="1"/>
      <c r="AC19" s="18">
        <v>9</v>
      </c>
      <c r="AD19" t="s">
        <v>64</v>
      </c>
      <c r="AE19" s="19">
        <v>8.2500000000000004E-2</v>
      </c>
      <c r="AG19" s="20">
        <v>10</v>
      </c>
      <c r="AH19" s="20" t="s">
        <v>39</v>
      </c>
      <c r="AJ19" t="s">
        <v>63</v>
      </c>
      <c r="AK19" t="s">
        <v>64</v>
      </c>
      <c r="AM19" t="s">
        <v>191</v>
      </c>
    </row>
    <row r="20" spans="1:39" ht="15.6" x14ac:dyDescent="0.3">
      <c r="A20" s="39"/>
      <c r="B20" s="40"/>
      <c r="C20" s="45"/>
      <c r="D20" s="42" t="s">
        <v>367</v>
      </c>
      <c r="E20" s="46"/>
      <c r="F20" s="46"/>
      <c r="G20" s="46"/>
      <c r="H20" s="44"/>
      <c r="I20" s="110">
        <f t="shared" si="8"/>
        <v>0</v>
      </c>
      <c r="J20" s="85">
        <f t="shared" si="0"/>
        <v>0</v>
      </c>
      <c r="K20" s="85">
        <f t="shared" si="1"/>
        <v>0</v>
      </c>
      <c r="L20" s="85">
        <f t="shared" si="2"/>
        <v>0</v>
      </c>
      <c r="M20" s="85">
        <f t="shared" si="3"/>
        <v>0</v>
      </c>
      <c r="N20" s="85">
        <f t="shared" si="4"/>
        <v>0</v>
      </c>
      <c r="O20" s="85">
        <f t="shared" si="5"/>
        <v>0</v>
      </c>
      <c r="P20" s="85">
        <f t="shared" si="6"/>
        <v>0</v>
      </c>
      <c r="Q20" s="84">
        <f t="shared" si="7"/>
        <v>0</v>
      </c>
      <c r="R20" s="38"/>
      <c r="S20" s="38"/>
      <c r="T20" s="38"/>
      <c r="U20" s="38"/>
      <c r="V20" s="38"/>
      <c r="W20" s="1"/>
      <c r="X20" s="1"/>
      <c r="Y20" s="1"/>
      <c r="Z20" s="1"/>
      <c r="AA20" s="1"/>
      <c r="AB20" s="1"/>
      <c r="AC20" s="18">
        <v>10</v>
      </c>
      <c r="AD20" t="s">
        <v>66</v>
      </c>
      <c r="AE20" s="19">
        <v>8.2500000000000004E-2</v>
      </c>
      <c r="AG20" s="20">
        <v>11</v>
      </c>
      <c r="AH20" s="20" t="s">
        <v>40</v>
      </c>
      <c r="AJ20" t="s">
        <v>65</v>
      </c>
      <c r="AK20" t="s">
        <v>66</v>
      </c>
      <c r="AM20" t="s">
        <v>312</v>
      </c>
    </row>
    <row r="21" spans="1:39" ht="15.6" x14ac:dyDescent="0.3">
      <c r="A21" s="39"/>
      <c r="B21" s="40"/>
      <c r="C21" s="45"/>
      <c r="D21" s="42" t="s">
        <v>367</v>
      </c>
      <c r="E21" s="46"/>
      <c r="F21" s="46"/>
      <c r="G21" s="46"/>
      <c r="H21" s="44"/>
      <c r="I21" s="110">
        <f t="shared" si="8"/>
        <v>0</v>
      </c>
      <c r="J21" s="85">
        <f t="shared" si="0"/>
        <v>0</v>
      </c>
      <c r="K21" s="85">
        <f t="shared" si="1"/>
        <v>0</v>
      </c>
      <c r="L21" s="85">
        <f t="shared" si="2"/>
        <v>0</v>
      </c>
      <c r="M21" s="85">
        <f t="shared" si="3"/>
        <v>0</v>
      </c>
      <c r="N21" s="85">
        <f t="shared" si="4"/>
        <v>0</v>
      </c>
      <c r="O21" s="85">
        <f t="shared" si="5"/>
        <v>0</v>
      </c>
      <c r="P21" s="85">
        <f t="shared" si="6"/>
        <v>0</v>
      </c>
      <c r="Q21" s="84">
        <f t="shared" si="7"/>
        <v>0</v>
      </c>
      <c r="R21" s="38"/>
      <c r="S21" s="38"/>
      <c r="T21" s="38"/>
      <c r="U21" s="38"/>
      <c r="V21" s="38"/>
      <c r="W21" s="1"/>
      <c r="X21" s="1"/>
      <c r="Y21" s="1"/>
      <c r="Z21" s="1"/>
      <c r="AA21" s="1"/>
      <c r="AB21" s="1"/>
      <c r="AC21" s="18">
        <v>11</v>
      </c>
      <c r="AD21" t="s">
        <v>68</v>
      </c>
      <c r="AE21" s="19">
        <v>8.2500000000000004E-2</v>
      </c>
      <c r="AG21" s="20">
        <v>12</v>
      </c>
      <c r="AH21" s="20" t="s">
        <v>41</v>
      </c>
      <c r="AJ21" t="s">
        <v>67</v>
      </c>
      <c r="AK21" t="s">
        <v>68</v>
      </c>
      <c r="AM21" t="s">
        <v>310</v>
      </c>
    </row>
    <row r="22" spans="1:39" ht="15.6" x14ac:dyDescent="0.3">
      <c r="A22" s="39"/>
      <c r="B22" s="40"/>
      <c r="C22" s="45"/>
      <c r="D22" s="42" t="s">
        <v>367</v>
      </c>
      <c r="E22" s="46"/>
      <c r="F22" s="46"/>
      <c r="G22" s="46"/>
      <c r="H22" s="44"/>
      <c r="I22" s="110">
        <f t="shared" si="8"/>
        <v>0</v>
      </c>
      <c r="J22" s="85">
        <f t="shared" si="0"/>
        <v>0</v>
      </c>
      <c r="K22" s="85">
        <f t="shared" si="1"/>
        <v>0</v>
      </c>
      <c r="L22" s="85">
        <f t="shared" si="2"/>
        <v>0</v>
      </c>
      <c r="M22" s="85">
        <f t="shared" si="3"/>
        <v>0</v>
      </c>
      <c r="N22" s="85">
        <f t="shared" si="4"/>
        <v>0</v>
      </c>
      <c r="O22" s="85">
        <f t="shared" si="5"/>
        <v>0</v>
      </c>
      <c r="P22" s="85">
        <f t="shared" si="6"/>
        <v>0</v>
      </c>
      <c r="Q22" s="84">
        <f t="shared" si="7"/>
        <v>0</v>
      </c>
      <c r="R22" s="38"/>
      <c r="S22" s="38"/>
      <c r="T22" s="38"/>
      <c r="U22" s="38"/>
      <c r="V22" s="38"/>
      <c r="W22" s="1"/>
      <c r="X22" s="1"/>
      <c r="Y22" s="1"/>
      <c r="Z22" s="1"/>
      <c r="AA22" s="1"/>
      <c r="AB22" s="1"/>
      <c r="AC22" s="18">
        <v>12</v>
      </c>
      <c r="AD22" t="s">
        <v>70</v>
      </c>
      <c r="AE22" s="19">
        <v>8.2500000000000004E-2</v>
      </c>
      <c r="AJ22" t="s">
        <v>69</v>
      </c>
      <c r="AK22" t="s">
        <v>70</v>
      </c>
      <c r="AM22" t="s">
        <v>308</v>
      </c>
    </row>
    <row r="23" spans="1:39" ht="15.6" x14ac:dyDescent="0.3">
      <c r="A23" s="39"/>
      <c r="B23" s="40"/>
      <c r="C23" s="45"/>
      <c r="D23" s="42" t="s">
        <v>367</v>
      </c>
      <c r="E23" s="46"/>
      <c r="F23" s="46"/>
      <c r="G23" s="46"/>
      <c r="H23" s="44"/>
      <c r="I23" s="110">
        <f t="shared" si="8"/>
        <v>0</v>
      </c>
      <c r="J23" s="85">
        <f t="shared" si="0"/>
        <v>0</v>
      </c>
      <c r="K23" s="85">
        <f t="shared" si="1"/>
        <v>0</v>
      </c>
      <c r="L23" s="85">
        <f t="shared" si="2"/>
        <v>0</v>
      </c>
      <c r="M23" s="85">
        <f t="shared" si="3"/>
        <v>0</v>
      </c>
      <c r="N23" s="85">
        <f t="shared" si="4"/>
        <v>0</v>
      </c>
      <c r="O23" s="85">
        <f t="shared" si="5"/>
        <v>0</v>
      </c>
      <c r="P23" s="85">
        <f t="shared" si="6"/>
        <v>0</v>
      </c>
      <c r="Q23" s="84">
        <f t="shared" si="7"/>
        <v>0</v>
      </c>
      <c r="R23" s="38"/>
      <c r="S23" s="38"/>
      <c r="T23" s="38"/>
      <c r="U23" s="38"/>
      <c r="V23" s="38"/>
      <c r="W23" s="1"/>
      <c r="X23" s="1"/>
      <c r="Y23" s="1"/>
      <c r="Z23" s="1"/>
      <c r="AA23" s="1"/>
      <c r="AB23" s="1"/>
      <c r="AC23" s="18">
        <v>13</v>
      </c>
      <c r="AD23" t="s">
        <v>72</v>
      </c>
      <c r="AE23" s="19">
        <v>8.2500000000000004E-2</v>
      </c>
      <c r="AJ23" t="s">
        <v>71</v>
      </c>
      <c r="AK23" t="s">
        <v>72</v>
      </c>
      <c r="AM23" t="s">
        <v>306</v>
      </c>
    </row>
    <row r="24" spans="1:39" ht="15.6" x14ac:dyDescent="0.3">
      <c r="A24" s="39"/>
      <c r="B24" s="40"/>
      <c r="C24" s="45"/>
      <c r="D24" s="42" t="s">
        <v>367</v>
      </c>
      <c r="E24" s="46"/>
      <c r="F24" s="46"/>
      <c r="G24" s="46"/>
      <c r="H24" s="44"/>
      <c r="I24" s="110">
        <f t="shared" si="8"/>
        <v>0</v>
      </c>
      <c r="J24" s="85">
        <f t="shared" si="0"/>
        <v>0</v>
      </c>
      <c r="K24" s="85">
        <f t="shared" si="1"/>
        <v>0</v>
      </c>
      <c r="L24" s="85">
        <f t="shared" si="2"/>
        <v>0</v>
      </c>
      <c r="M24" s="85">
        <f t="shared" si="3"/>
        <v>0</v>
      </c>
      <c r="N24" s="85">
        <f t="shared" si="4"/>
        <v>0</v>
      </c>
      <c r="O24" s="85">
        <f t="shared" si="5"/>
        <v>0</v>
      </c>
      <c r="P24" s="85">
        <f t="shared" si="6"/>
        <v>0</v>
      </c>
      <c r="Q24" s="84">
        <f t="shared" si="7"/>
        <v>0</v>
      </c>
      <c r="R24" s="38"/>
      <c r="S24" s="38"/>
      <c r="T24" s="38"/>
      <c r="U24" s="38"/>
      <c r="V24" s="38"/>
      <c r="W24" s="1"/>
      <c r="X24" s="1"/>
      <c r="Y24" s="1"/>
      <c r="Z24" s="1"/>
      <c r="AA24" s="1"/>
      <c r="AB24" s="1"/>
      <c r="AC24" s="18">
        <v>14</v>
      </c>
      <c r="AD24" t="s">
        <v>74</v>
      </c>
      <c r="AE24" s="19">
        <v>8.2500000000000004E-2</v>
      </c>
      <c r="AG24" s="25">
        <v>1</v>
      </c>
      <c r="AH24" s="25" t="s">
        <v>34</v>
      </c>
      <c r="AI24" s="1"/>
      <c r="AJ24" t="s">
        <v>73</v>
      </c>
      <c r="AK24" t="s">
        <v>74</v>
      </c>
      <c r="AM24" t="s">
        <v>303</v>
      </c>
    </row>
    <row r="25" spans="1:39" ht="15.6" x14ac:dyDescent="0.3">
      <c r="A25" s="39"/>
      <c r="B25" s="40"/>
      <c r="C25" s="45"/>
      <c r="D25" s="42" t="s">
        <v>367</v>
      </c>
      <c r="E25" s="47"/>
      <c r="F25" s="46"/>
      <c r="G25" s="46"/>
      <c r="H25" s="44"/>
      <c r="I25" s="110">
        <f t="shared" si="8"/>
        <v>0</v>
      </c>
      <c r="J25" s="85">
        <f t="shared" si="0"/>
        <v>0</v>
      </c>
      <c r="K25" s="85">
        <f t="shared" si="1"/>
        <v>0</v>
      </c>
      <c r="L25" s="85">
        <f t="shared" si="2"/>
        <v>0</v>
      </c>
      <c r="M25" s="85">
        <f t="shared" si="3"/>
        <v>0</v>
      </c>
      <c r="N25" s="85">
        <f t="shared" si="4"/>
        <v>0</v>
      </c>
      <c r="O25" s="85">
        <f t="shared" si="5"/>
        <v>0</v>
      </c>
      <c r="P25" s="85">
        <f t="shared" si="6"/>
        <v>0</v>
      </c>
      <c r="Q25" s="84">
        <f t="shared" si="7"/>
        <v>0</v>
      </c>
      <c r="R25" s="38"/>
      <c r="S25" s="38"/>
      <c r="T25" s="38"/>
      <c r="U25" s="38"/>
      <c r="V25" s="38"/>
      <c r="W25" s="1"/>
      <c r="X25" s="1"/>
      <c r="Y25" s="1"/>
      <c r="Z25" s="1"/>
      <c r="AA25" s="1"/>
      <c r="AB25" s="1"/>
      <c r="AC25" s="18">
        <v>15</v>
      </c>
      <c r="AD25" t="s">
        <v>76</v>
      </c>
      <c r="AE25" s="19">
        <v>8.2500000000000004E-2</v>
      </c>
      <c r="AG25" s="25">
        <v>2</v>
      </c>
      <c r="AH25" s="25" t="s">
        <v>42</v>
      </c>
      <c r="AI25" s="1"/>
      <c r="AJ25" t="s">
        <v>75</v>
      </c>
      <c r="AK25" t="s">
        <v>76</v>
      </c>
      <c r="AM25" t="s">
        <v>371</v>
      </c>
    </row>
    <row r="26" spans="1:39" ht="15.6" x14ac:dyDescent="0.3">
      <c r="A26" s="39"/>
      <c r="B26" s="40"/>
      <c r="C26" s="45"/>
      <c r="D26" s="42" t="s">
        <v>367</v>
      </c>
      <c r="E26" s="46"/>
      <c r="F26" s="46"/>
      <c r="G26" s="46"/>
      <c r="H26" s="44"/>
      <c r="I26" s="110">
        <f t="shared" si="8"/>
        <v>0</v>
      </c>
      <c r="J26" s="85">
        <f t="shared" si="0"/>
        <v>0</v>
      </c>
      <c r="K26" s="85">
        <f t="shared" si="1"/>
        <v>0</v>
      </c>
      <c r="L26" s="85">
        <f t="shared" si="2"/>
        <v>0</v>
      </c>
      <c r="M26" s="85">
        <f t="shared" si="3"/>
        <v>0</v>
      </c>
      <c r="N26" s="85">
        <f t="shared" si="4"/>
        <v>0</v>
      </c>
      <c r="O26" s="85">
        <f t="shared" si="5"/>
        <v>0</v>
      </c>
      <c r="P26" s="85">
        <f t="shared" si="6"/>
        <v>0</v>
      </c>
      <c r="Q26" s="84">
        <f t="shared" si="7"/>
        <v>0</v>
      </c>
      <c r="R26" s="38"/>
      <c r="S26" s="38"/>
      <c r="T26" s="38"/>
      <c r="U26" s="38"/>
      <c r="V26" s="38"/>
      <c r="W26" s="1"/>
      <c r="X26" s="1"/>
      <c r="Y26" s="1"/>
      <c r="Z26" s="1"/>
      <c r="AA26" s="1"/>
      <c r="AB26" s="1"/>
      <c r="AC26" s="18">
        <v>16</v>
      </c>
      <c r="AD26" t="s">
        <v>78</v>
      </c>
      <c r="AE26" s="19">
        <v>8.2500000000000004E-2</v>
      </c>
      <c r="AG26" s="25">
        <v>3</v>
      </c>
      <c r="AH26" s="25" t="s">
        <v>43</v>
      </c>
      <c r="AI26" s="1"/>
      <c r="AJ26" t="s">
        <v>77</v>
      </c>
      <c r="AK26" t="s">
        <v>78</v>
      </c>
      <c r="AM26" t="s">
        <v>300</v>
      </c>
    </row>
    <row r="27" spans="1:39" ht="15.6" x14ac:dyDescent="0.3">
      <c r="A27" s="39"/>
      <c r="B27" s="40"/>
      <c r="C27" s="45"/>
      <c r="D27" s="42" t="s">
        <v>367</v>
      </c>
      <c r="E27" s="46"/>
      <c r="F27" s="46"/>
      <c r="G27" s="46"/>
      <c r="H27" s="44"/>
      <c r="I27" s="110">
        <f t="shared" si="8"/>
        <v>0</v>
      </c>
      <c r="J27" s="85">
        <f t="shared" si="0"/>
        <v>0</v>
      </c>
      <c r="K27" s="85">
        <f t="shared" si="1"/>
        <v>0</v>
      </c>
      <c r="L27" s="85">
        <f t="shared" si="2"/>
        <v>0</v>
      </c>
      <c r="M27" s="85">
        <f t="shared" si="3"/>
        <v>0</v>
      </c>
      <c r="N27" s="85">
        <f t="shared" si="4"/>
        <v>0</v>
      </c>
      <c r="O27" s="85">
        <f t="shared" si="5"/>
        <v>0</v>
      </c>
      <c r="P27" s="85">
        <f t="shared" si="6"/>
        <v>0</v>
      </c>
      <c r="Q27" s="84">
        <f t="shared" si="7"/>
        <v>0</v>
      </c>
      <c r="R27" s="38"/>
      <c r="S27" s="38"/>
      <c r="T27" s="38"/>
      <c r="U27" s="38"/>
      <c r="V27" s="38"/>
      <c r="W27" s="1"/>
      <c r="X27" s="1"/>
      <c r="Y27" s="1"/>
      <c r="Z27" s="1"/>
      <c r="AA27" s="1"/>
      <c r="AB27" s="1"/>
      <c r="AC27" s="18">
        <v>18</v>
      </c>
      <c r="AD27" t="s">
        <v>80</v>
      </c>
      <c r="AE27" s="19">
        <v>8.2500000000000004E-2</v>
      </c>
      <c r="AG27" s="1"/>
      <c r="AH27" s="1" t="s">
        <v>44</v>
      </c>
      <c r="AI27" s="1"/>
      <c r="AJ27" t="s">
        <v>79</v>
      </c>
      <c r="AK27" t="s">
        <v>80</v>
      </c>
      <c r="AM27" t="s">
        <v>298</v>
      </c>
    </row>
    <row r="28" spans="1:39" ht="15.6" x14ac:dyDescent="0.3">
      <c r="A28" s="39"/>
      <c r="B28" s="40"/>
      <c r="C28" s="45"/>
      <c r="D28" s="42" t="s">
        <v>367</v>
      </c>
      <c r="E28" s="46"/>
      <c r="F28" s="46"/>
      <c r="G28" s="46"/>
      <c r="H28" s="44"/>
      <c r="I28" s="110">
        <f t="shared" si="8"/>
        <v>0</v>
      </c>
      <c r="J28" s="85">
        <f t="shared" si="0"/>
        <v>0</v>
      </c>
      <c r="K28" s="85">
        <f t="shared" si="1"/>
        <v>0</v>
      </c>
      <c r="L28" s="85">
        <f t="shared" si="2"/>
        <v>0</v>
      </c>
      <c r="M28" s="85">
        <f t="shared" si="3"/>
        <v>0</v>
      </c>
      <c r="N28" s="85">
        <f t="shared" si="4"/>
        <v>0</v>
      </c>
      <c r="O28" s="85">
        <f t="shared" si="5"/>
        <v>0</v>
      </c>
      <c r="P28" s="85">
        <f t="shared" si="6"/>
        <v>0</v>
      </c>
      <c r="Q28" s="84">
        <f t="shared" si="7"/>
        <v>0</v>
      </c>
      <c r="R28" s="38"/>
      <c r="S28" s="38"/>
      <c r="T28" s="38"/>
      <c r="U28" s="1"/>
      <c r="V28" s="1"/>
      <c r="W28" s="1"/>
      <c r="X28" s="1"/>
      <c r="Y28" s="1"/>
      <c r="Z28" s="1"/>
      <c r="AA28" s="1"/>
      <c r="AB28" s="1"/>
      <c r="AC28" s="18">
        <v>19</v>
      </c>
      <c r="AD28" t="s">
        <v>82</v>
      </c>
      <c r="AE28" s="19">
        <v>8.2500000000000004E-2</v>
      </c>
      <c r="AJ28" t="s">
        <v>81</v>
      </c>
      <c r="AK28" t="s">
        <v>82</v>
      </c>
      <c r="AM28" t="s">
        <v>297</v>
      </c>
    </row>
    <row r="29" spans="1:39" ht="15.6" x14ac:dyDescent="0.3">
      <c r="A29" s="39"/>
      <c r="B29" s="40"/>
      <c r="C29" s="45"/>
      <c r="D29" s="42" t="s">
        <v>367</v>
      </c>
      <c r="E29" s="46"/>
      <c r="F29" s="46"/>
      <c r="G29" s="46"/>
      <c r="H29" s="44"/>
      <c r="I29" s="110">
        <f t="shared" si="8"/>
        <v>0</v>
      </c>
      <c r="J29" s="85">
        <f t="shared" si="0"/>
        <v>0</v>
      </c>
      <c r="K29" s="85">
        <f t="shared" si="1"/>
        <v>0</v>
      </c>
      <c r="L29" s="85">
        <f t="shared" si="2"/>
        <v>0</v>
      </c>
      <c r="M29" s="85">
        <f t="shared" si="3"/>
        <v>0</v>
      </c>
      <c r="N29" s="85">
        <f t="shared" si="4"/>
        <v>0</v>
      </c>
      <c r="O29" s="85">
        <f t="shared" si="5"/>
        <v>0</v>
      </c>
      <c r="P29" s="85">
        <f t="shared" si="6"/>
        <v>0</v>
      </c>
      <c r="Q29" s="84">
        <f t="shared" si="7"/>
        <v>0</v>
      </c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8">
        <v>20</v>
      </c>
      <c r="AD29" t="s">
        <v>364</v>
      </c>
      <c r="AE29" s="19">
        <v>8.2500000000000004E-2</v>
      </c>
      <c r="AJ29" t="s">
        <v>83</v>
      </c>
      <c r="AK29" t="s">
        <v>364</v>
      </c>
      <c r="AM29" t="s">
        <v>295</v>
      </c>
    </row>
    <row r="30" spans="1:39" ht="15.6" x14ac:dyDescent="0.3">
      <c r="A30" s="39"/>
      <c r="B30" s="40"/>
      <c r="C30" s="45"/>
      <c r="D30" s="42" t="s">
        <v>367</v>
      </c>
      <c r="E30" s="46"/>
      <c r="F30" s="46"/>
      <c r="G30" s="46"/>
      <c r="H30" s="44"/>
      <c r="I30" s="110">
        <f t="shared" si="8"/>
        <v>0</v>
      </c>
      <c r="J30" s="85">
        <f t="shared" si="0"/>
        <v>0</v>
      </c>
      <c r="K30" s="85">
        <f t="shared" si="1"/>
        <v>0</v>
      </c>
      <c r="L30" s="85">
        <f t="shared" si="2"/>
        <v>0</v>
      </c>
      <c r="M30" s="85">
        <f t="shared" si="3"/>
        <v>0</v>
      </c>
      <c r="N30" s="85">
        <f t="shared" si="4"/>
        <v>0</v>
      </c>
      <c r="O30" s="85">
        <f t="shared" si="5"/>
        <v>0</v>
      </c>
      <c r="P30" s="85">
        <f t="shared" si="6"/>
        <v>0</v>
      </c>
      <c r="Q30" s="84">
        <f t="shared" si="7"/>
        <v>0</v>
      </c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8">
        <v>21</v>
      </c>
      <c r="AD30" t="s">
        <v>85</v>
      </c>
      <c r="AE30" s="19">
        <v>8.2500000000000004E-2</v>
      </c>
      <c r="AG30" t="s">
        <v>315</v>
      </c>
      <c r="AJ30" t="s">
        <v>84</v>
      </c>
      <c r="AK30" t="s">
        <v>85</v>
      </c>
      <c r="AM30" t="s">
        <v>296</v>
      </c>
    </row>
    <row r="31" spans="1:39" ht="15.6" x14ac:dyDescent="0.3">
      <c r="A31" s="39"/>
      <c r="B31" s="40"/>
      <c r="C31" s="45"/>
      <c r="D31" s="42" t="s">
        <v>367</v>
      </c>
      <c r="E31" s="46"/>
      <c r="F31" s="46"/>
      <c r="G31" s="46"/>
      <c r="H31" s="44"/>
      <c r="I31" s="110">
        <f t="shared" si="8"/>
        <v>0</v>
      </c>
      <c r="J31" s="85">
        <f t="shared" si="0"/>
        <v>0</v>
      </c>
      <c r="K31" s="85">
        <f t="shared" si="1"/>
        <v>0</v>
      </c>
      <c r="L31" s="85">
        <f t="shared" si="2"/>
        <v>0</v>
      </c>
      <c r="M31" s="85">
        <f t="shared" si="3"/>
        <v>0</v>
      </c>
      <c r="N31" s="85">
        <f t="shared" si="4"/>
        <v>0</v>
      </c>
      <c r="O31" s="85">
        <f t="shared" si="5"/>
        <v>0</v>
      </c>
      <c r="P31" s="85">
        <f t="shared" si="6"/>
        <v>0</v>
      </c>
      <c r="Q31" s="84">
        <f t="shared" si="7"/>
        <v>0</v>
      </c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8">
        <v>22</v>
      </c>
      <c r="AD31" t="s">
        <v>87</v>
      </c>
      <c r="AE31" s="19">
        <v>8.2500000000000004E-2</v>
      </c>
      <c r="AG31" t="s">
        <v>313</v>
      </c>
      <c r="AJ31" t="s">
        <v>86</v>
      </c>
      <c r="AK31" t="s">
        <v>87</v>
      </c>
      <c r="AM31" t="s">
        <v>299</v>
      </c>
    </row>
    <row r="32" spans="1:39" ht="15.6" x14ac:dyDescent="0.3">
      <c r="A32" s="39"/>
      <c r="B32" s="40"/>
      <c r="C32" s="45"/>
      <c r="D32" s="42" t="s">
        <v>367</v>
      </c>
      <c r="E32" s="46"/>
      <c r="F32" s="46"/>
      <c r="G32" s="46"/>
      <c r="H32" s="44"/>
      <c r="I32" s="110">
        <f t="shared" si="8"/>
        <v>0</v>
      </c>
      <c r="J32" s="85">
        <f t="shared" si="0"/>
        <v>0</v>
      </c>
      <c r="K32" s="85">
        <f t="shared" si="1"/>
        <v>0</v>
      </c>
      <c r="L32" s="85">
        <f t="shared" si="2"/>
        <v>0</v>
      </c>
      <c r="M32" s="85">
        <f t="shared" si="3"/>
        <v>0</v>
      </c>
      <c r="N32" s="85">
        <f t="shared" si="4"/>
        <v>0</v>
      </c>
      <c r="O32" s="85">
        <f t="shared" si="5"/>
        <v>0</v>
      </c>
      <c r="P32" s="85">
        <f t="shared" si="6"/>
        <v>0</v>
      </c>
      <c r="Q32" s="84">
        <f t="shared" si="7"/>
        <v>0</v>
      </c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8">
        <v>23</v>
      </c>
      <c r="AD32" t="s">
        <v>89</v>
      </c>
      <c r="AE32" s="19">
        <v>8.2500000000000004E-2</v>
      </c>
      <c r="AG32" t="s">
        <v>314</v>
      </c>
      <c r="AJ32" t="s">
        <v>88</v>
      </c>
      <c r="AK32" t="s">
        <v>89</v>
      </c>
      <c r="AM32" t="s">
        <v>372</v>
      </c>
    </row>
    <row r="33" spans="1:39" ht="15.6" x14ac:dyDescent="0.3">
      <c r="A33" s="39"/>
      <c r="B33" s="40"/>
      <c r="C33" s="45"/>
      <c r="D33" s="42" t="s">
        <v>367</v>
      </c>
      <c r="E33" s="46"/>
      <c r="F33" s="46"/>
      <c r="G33" s="46"/>
      <c r="H33" s="44"/>
      <c r="I33" s="110">
        <f t="shared" si="8"/>
        <v>0</v>
      </c>
      <c r="J33" s="85">
        <f t="shared" si="0"/>
        <v>0</v>
      </c>
      <c r="K33" s="85">
        <f t="shared" si="1"/>
        <v>0</v>
      </c>
      <c r="L33" s="85">
        <f t="shared" si="2"/>
        <v>0</v>
      </c>
      <c r="M33" s="85">
        <f t="shared" si="3"/>
        <v>0</v>
      </c>
      <c r="N33" s="85">
        <f t="shared" si="4"/>
        <v>0</v>
      </c>
      <c r="O33" s="85">
        <f t="shared" si="5"/>
        <v>0</v>
      </c>
      <c r="P33" s="85">
        <f t="shared" si="6"/>
        <v>0</v>
      </c>
      <c r="Q33" s="84">
        <f t="shared" si="7"/>
        <v>0</v>
      </c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8">
        <v>24</v>
      </c>
      <c r="AD33" t="s">
        <v>91</v>
      </c>
      <c r="AE33" s="19">
        <v>8.2500000000000004E-2</v>
      </c>
      <c r="AJ33" t="s">
        <v>90</v>
      </c>
      <c r="AK33" t="s">
        <v>91</v>
      </c>
      <c r="AM33" t="s">
        <v>373</v>
      </c>
    </row>
    <row r="34" spans="1:39" ht="15.6" x14ac:dyDescent="0.3">
      <c r="A34" s="39"/>
      <c r="B34" s="40"/>
      <c r="C34" s="45"/>
      <c r="D34" s="42" t="s">
        <v>367</v>
      </c>
      <c r="E34" s="46"/>
      <c r="F34" s="46"/>
      <c r="G34" s="46"/>
      <c r="H34" s="44"/>
      <c r="I34" s="110">
        <f t="shared" si="8"/>
        <v>0</v>
      </c>
      <c r="J34" s="85">
        <f t="shared" si="0"/>
        <v>0</v>
      </c>
      <c r="K34" s="85">
        <f t="shared" si="1"/>
        <v>0</v>
      </c>
      <c r="L34" s="85">
        <f t="shared" si="2"/>
        <v>0</v>
      </c>
      <c r="M34" s="85">
        <f t="shared" si="3"/>
        <v>0</v>
      </c>
      <c r="N34" s="85">
        <f t="shared" si="4"/>
        <v>0</v>
      </c>
      <c r="O34" s="85">
        <f t="shared" si="5"/>
        <v>0</v>
      </c>
      <c r="P34" s="85">
        <f t="shared" si="6"/>
        <v>0</v>
      </c>
      <c r="Q34" s="84">
        <f t="shared" si="7"/>
        <v>0</v>
      </c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8">
        <v>25</v>
      </c>
      <c r="AD34" t="s">
        <v>93</v>
      </c>
      <c r="AE34" s="19">
        <v>8.2500000000000004E-2</v>
      </c>
      <c r="AJ34" t="s">
        <v>92</v>
      </c>
      <c r="AK34" t="s">
        <v>93</v>
      </c>
      <c r="AM34" t="s">
        <v>374</v>
      </c>
    </row>
    <row r="35" spans="1:39" ht="15.6" x14ac:dyDescent="0.3">
      <c r="A35" s="39"/>
      <c r="B35" s="40"/>
      <c r="C35" s="48"/>
      <c r="D35" s="42" t="s">
        <v>367</v>
      </c>
      <c r="E35" s="44"/>
      <c r="F35" s="49"/>
      <c r="G35" s="49"/>
      <c r="H35" s="44"/>
      <c r="I35" s="110">
        <f t="shared" si="8"/>
        <v>0</v>
      </c>
      <c r="J35" s="85">
        <f t="shared" si="0"/>
        <v>0</v>
      </c>
      <c r="K35" s="85">
        <f t="shared" si="1"/>
        <v>0</v>
      </c>
      <c r="L35" s="85">
        <f t="shared" si="2"/>
        <v>0</v>
      </c>
      <c r="M35" s="85">
        <f t="shared" si="3"/>
        <v>0</v>
      </c>
      <c r="N35" s="85">
        <f t="shared" si="4"/>
        <v>0</v>
      </c>
      <c r="O35" s="85">
        <f t="shared" si="5"/>
        <v>0</v>
      </c>
      <c r="P35" s="85">
        <f t="shared" si="6"/>
        <v>0</v>
      </c>
      <c r="Q35" s="84">
        <f t="shared" si="7"/>
        <v>0</v>
      </c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8">
        <v>26</v>
      </c>
      <c r="AD35" t="s">
        <v>95</v>
      </c>
      <c r="AE35" s="19">
        <v>8.2500000000000004E-2</v>
      </c>
      <c r="AH35" t="s">
        <v>33</v>
      </c>
      <c r="AJ35" t="s">
        <v>94</v>
      </c>
      <c r="AK35" t="s">
        <v>95</v>
      </c>
      <c r="AM35" t="s">
        <v>375</v>
      </c>
    </row>
    <row r="36" spans="1:39" ht="15.6" x14ac:dyDescent="0.3">
      <c r="A36" s="39"/>
      <c r="B36" s="40"/>
      <c r="C36" s="48"/>
      <c r="D36" s="42" t="s">
        <v>367</v>
      </c>
      <c r="E36" s="44"/>
      <c r="F36" s="50"/>
      <c r="G36" s="50"/>
      <c r="H36" s="44"/>
      <c r="I36" s="110">
        <f t="shared" si="8"/>
        <v>0</v>
      </c>
      <c r="J36" s="85">
        <f t="shared" si="0"/>
        <v>0</v>
      </c>
      <c r="K36" s="85">
        <f t="shared" si="1"/>
        <v>0</v>
      </c>
      <c r="L36" s="85">
        <f t="shared" si="2"/>
        <v>0</v>
      </c>
      <c r="M36" s="85">
        <f t="shared" si="3"/>
        <v>0</v>
      </c>
      <c r="N36" s="85">
        <f t="shared" si="4"/>
        <v>0</v>
      </c>
      <c r="O36" s="85">
        <f t="shared" si="5"/>
        <v>0</v>
      </c>
      <c r="P36" s="85">
        <f t="shared" si="6"/>
        <v>0</v>
      </c>
      <c r="Q36" s="84">
        <f t="shared" si="7"/>
        <v>0</v>
      </c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8">
        <v>27</v>
      </c>
      <c r="AD36" t="s">
        <v>97</v>
      </c>
      <c r="AE36" s="19">
        <v>8.2500000000000004E-2</v>
      </c>
      <c r="AH36" t="s">
        <v>316</v>
      </c>
      <c r="AJ36" t="s">
        <v>96</v>
      </c>
      <c r="AK36" t="s">
        <v>97</v>
      </c>
      <c r="AM36" t="s">
        <v>294</v>
      </c>
    </row>
    <row r="37" spans="1:39" ht="15.6" x14ac:dyDescent="0.3">
      <c r="A37" s="39"/>
      <c r="B37" s="40"/>
      <c r="C37" s="48"/>
      <c r="D37" s="42" t="s">
        <v>367</v>
      </c>
      <c r="E37" s="51"/>
      <c r="F37" s="50"/>
      <c r="G37" s="50"/>
      <c r="H37" s="44"/>
      <c r="I37" s="110">
        <f t="shared" si="8"/>
        <v>0</v>
      </c>
      <c r="J37" s="85">
        <f t="shared" si="0"/>
        <v>0</v>
      </c>
      <c r="K37" s="85">
        <f t="shared" si="1"/>
        <v>0</v>
      </c>
      <c r="L37" s="85">
        <f t="shared" si="2"/>
        <v>0</v>
      </c>
      <c r="M37" s="85">
        <f t="shared" si="3"/>
        <v>0</v>
      </c>
      <c r="N37" s="85">
        <f t="shared" si="4"/>
        <v>0</v>
      </c>
      <c r="O37" s="85">
        <f t="shared" si="5"/>
        <v>0</v>
      </c>
      <c r="P37" s="85">
        <f t="shared" si="6"/>
        <v>0</v>
      </c>
      <c r="Q37" s="84">
        <f t="shared" si="7"/>
        <v>0</v>
      </c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8">
        <v>28</v>
      </c>
      <c r="AD37" t="s">
        <v>99</v>
      </c>
      <c r="AE37" s="19">
        <v>8.2500000000000004E-2</v>
      </c>
      <c r="AH37" t="s">
        <v>317</v>
      </c>
      <c r="AJ37" t="s">
        <v>98</v>
      </c>
      <c r="AK37" t="s">
        <v>99</v>
      </c>
      <c r="AM37" t="s">
        <v>293</v>
      </c>
    </row>
    <row r="38" spans="1:39" ht="15.6" x14ac:dyDescent="0.3">
      <c r="A38" s="39"/>
      <c r="B38" s="40"/>
      <c r="C38" s="48"/>
      <c r="D38" s="42" t="s">
        <v>367</v>
      </c>
      <c r="E38" s="52"/>
      <c r="F38" s="50"/>
      <c r="G38" s="50"/>
      <c r="H38" s="44"/>
      <c r="I38" s="110">
        <f t="shared" si="8"/>
        <v>0</v>
      </c>
      <c r="J38" s="85">
        <f t="shared" si="0"/>
        <v>0</v>
      </c>
      <c r="K38" s="85">
        <f t="shared" si="1"/>
        <v>0</v>
      </c>
      <c r="L38" s="85">
        <f t="shared" si="2"/>
        <v>0</v>
      </c>
      <c r="M38" s="85">
        <f t="shared" si="3"/>
        <v>0</v>
      </c>
      <c r="N38" s="85">
        <f t="shared" si="4"/>
        <v>0</v>
      </c>
      <c r="O38" s="85">
        <f t="shared" si="5"/>
        <v>0</v>
      </c>
      <c r="P38" s="85">
        <f t="shared" si="6"/>
        <v>0</v>
      </c>
      <c r="Q38" s="84">
        <f t="shared" si="7"/>
        <v>0</v>
      </c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8">
        <v>29</v>
      </c>
      <c r="AD38" t="s">
        <v>101</v>
      </c>
      <c r="AE38" s="19">
        <v>8.2500000000000004E-2</v>
      </c>
      <c r="AJ38" t="s">
        <v>100</v>
      </c>
      <c r="AK38" t="s">
        <v>101</v>
      </c>
      <c r="AM38" t="s">
        <v>292</v>
      </c>
    </row>
    <row r="39" spans="1:39" ht="15.6" x14ac:dyDescent="0.3">
      <c r="A39" s="39"/>
      <c r="B39" s="40"/>
      <c r="C39" s="48"/>
      <c r="D39" s="42" t="s">
        <v>367</v>
      </c>
      <c r="E39" s="52"/>
      <c r="F39" s="50"/>
      <c r="G39" s="50"/>
      <c r="H39" s="44"/>
      <c r="I39" s="110">
        <f t="shared" si="8"/>
        <v>0</v>
      </c>
      <c r="J39" s="85">
        <f t="shared" si="0"/>
        <v>0</v>
      </c>
      <c r="K39" s="85">
        <f t="shared" si="1"/>
        <v>0</v>
      </c>
      <c r="L39" s="85">
        <f t="shared" si="2"/>
        <v>0</v>
      </c>
      <c r="M39" s="85">
        <f t="shared" si="3"/>
        <v>0</v>
      </c>
      <c r="N39" s="85">
        <f t="shared" si="4"/>
        <v>0</v>
      </c>
      <c r="O39" s="85">
        <f t="shared" si="5"/>
        <v>0</v>
      </c>
      <c r="P39" s="85">
        <f t="shared" si="6"/>
        <v>0</v>
      </c>
      <c r="Q39" s="84">
        <f t="shared" si="7"/>
        <v>0</v>
      </c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8">
        <v>30</v>
      </c>
      <c r="AD39" t="s">
        <v>103</v>
      </c>
      <c r="AE39" s="19">
        <v>8.2500000000000004E-2</v>
      </c>
      <c r="AH39" s="1">
        <v>2021</v>
      </c>
      <c r="AJ39" t="s">
        <v>102</v>
      </c>
      <c r="AK39" t="s">
        <v>103</v>
      </c>
      <c r="AM39" t="s">
        <v>291</v>
      </c>
    </row>
    <row r="40" spans="1:39" ht="15.6" x14ac:dyDescent="0.3">
      <c r="A40" s="39"/>
      <c r="B40" s="40"/>
      <c r="C40" s="48"/>
      <c r="D40" s="42" t="s">
        <v>367</v>
      </c>
      <c r="E40" s="50"/>
      <c r="F40" s="53"/>
      <c r="G40" s="50"/>
      <c r="H40" s="44"/>
      <c r="I40" s="110">
        <f t="shared" si="8"/>
        <v>0</v>
      </c>
      <c r="J40" s="85">
        <f t="shared" si="0"/>
        <v>0</v>
      </c>
      <c r="K40" s="85">
        <f t="shared" si="1"/>
        <v>0</v>
      </c>
      <c r="L40" s="85">
        <f t="shared" si="2"/>
        <v>0</v>
      </c>
      <c r="M40" s="85">
        <f>J40</f>
        <v>0</v>
      </c>
      <c r="N40" s="85">
        <f t="shared" si="4"/>
        <v>0</v>
      </c>
      <c r="O40" s="86">
        <f t="shared" si="5"/>
        <v>0</v>
      </c>
      <c r="P40" s="85">
        <f t="shared" si="6"/>
        <v>0</v>
      </c>
      <c r="Q40" s="84">
        <f t="shared" si="7"/>
        <v>0</v>
      </c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8">
        <v>31</v>
      </c>
      <c r="AD40" t="s">
        <v>105</v>
      </c>
      <c r="AE40" s="19">
        <v>8.2500000000000004E-2</v>
      </c>
      <c r="AH40" s="1">
        <v>2022</v>
      </c>
      <c r="AJ40" t="s">
        <v>104</v>
      </c>
      <c r="AK40" t="s">
        <v>105</v>
      </c>
      <c r="AM40" t="s">
        <v>290</v>
      </c>
    </row>
    <row r="41" spans="1:39" ht="15.6" x14ac:dyDescent="0.3">
      <c r="A41" s="5" t="s">
        <v>45</v>
      </c>
      <c r="B41" s="1"/>
      <c r="C41" s="54">
        <f>SUM(C10:C40)</f>
        <v>0</v>
      </c>
      <c r="D41" s="1"/>
      <c r="E41" s="1"/>
      <c r="F41" s="1"/>
      <c r="G41" s="1"/>
      <c r="H41" s="1"/>
      <c r="I41" s="80">
        <f>SUM(I10:I40)</f>
        <v>0</v>
      </c>
      <c r="J41" s="80">
        <f>SUM(J10:J40)</f>
        <v>0</v>
      </c>
      <c r="K41" s="55"/>
      <c r="L41" s="55"/>
      <c r="M41" s="55"/>
      <c r="N41" s="55"/>
      <c r="O41" s="55"/>
      <c r="P41" s="55">
        <f>SUM(P10:P40)</f>
        <v>0</v>
      </c>
      <c r="Q41" s="84">
        <f t="shared" si="7"/>
        <v>0</v>
      </c>
      <c r="R41" s="56"/>
      <c r="S41" s="56"/>
      <c r="T41" s="56"/>
      <c r="U41" s="56"/>
      <c r="V41" s="1"/>
      <c r="W41" s="1"/>
      <c r="X41" s="1"/>
      <c r="Y41" s="1"/>
      <c r="Z41" s="1"/>
      <c r="AA41" s="1"/>
      <c r="AB41" s="1"/>
      <c r="AC41" s="18">
        <v>32</v>
      </c>
      <c r="AD41" t="s">
        <v>107</v>
      </c>
      <c r="AE41" s="19">
        <v>8.2500000000000004E-2</v>
      </c>
      <c r="AH41" s="1">
        <v>2023</v>
      </c>
      <c r="AJ41" t="s">
        <v>106</v>
      </c>
      <c r="AK41" t="s">
        <v>107</v>
      </c>
      <c r="AM41" t="s">
        <v>289</v>
      </c>
    </row>
    <row r="42" spans="1:39" ht="1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8">
        <v>33</v>
      </c>
      <c r="AD42" t="s">
        <v>109</v>
      </c>
      <c r="AE42" s="19">
        <v>8.2500000000000004E-2</v>
      </c>
      <c r="AH42" s="1">
        <v>2024</v>
      </c>
      <c r="AJ42" s="107">
        <v>980</v>
      </c>
      <c r="AK42" t="s">
        <v>347</v>
      </c>
      <c r="AM42" t="s">
        <v>288</v>
      </c>
    </row>
    <row r="43" spans="1:39" ht="15.6" x14ac:dyDescent="0.3">
      <c r="A43" s="5"/>
      <c r="B43" s="5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8">
        <v>34</v>
      </c>
      <c r="AD43" t="s">
        <v>111</v>
      </c>
      <c r="AE43" s="19">
        <v>8.2500000000000004E-2</v>
      </c>
      <c r="AH43" s="1">
        <v>2025</v>
      </c>
      <c r="AJ43" s="107">
        <v>981</v>
      </c>
      <c r="AK43" t="s">
        <v>348</v>
      </c>
      <c r="AM43" t="s">
        <v>286</v>
      </c>
    </row>
    <row r="44" spans="1:39" ht="15.6" x14ac:dyDescent="0.3">
      <c r="A44" s="5"/>
      <c r="B44" s="82" t="s">
        <v>6</v>
      </c>
      <c r="C44" s="83"/>
      <c r="D44" s="111">
        <f ca="1">SUMIF(B10:C40,"SALE",C10:C40)</f>
        <v>0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H44" s="1">
        <v>2026</v>
      </c>
      <c r="AJ44" t="s">
        <v>108</v>
      </c>
      <c r="AK44" t="s">
        <v>109</v>
      </c>
      <c r="AM44" t="s">
        <v>285</v>
      </c>
    </row>
    <row r="45" spans="1:39" ht="15.6" x14ac:dyDescent="0.3">
      <c r="A45" s="5"/>
      <c r="B45" s="82" t="s">
        <v>368</v>
      </c>
      <c r="C45" s="83"/>
      <c r="D45" s="111">
        <f>SUMIF(H10:H40,"TAXABLE SALE",I10:I40)</f>
        <v>0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H45" s="1">
        <v>2027</v>
      </c>
      <c r="AM45" t="s">
        <v>284</v>
      </c>
    </row>
    <row r="46" spans="1:39" ht="15.6" x14ac:dyDescent="0.3">
      <c r="A46" s="5"/>
      <c r="B46" s="82" t="s">
        <v>369</v>
      </c>
      <c r="C46" s="83"/>
      <c r="D46" s="111">
        <f>SUMIF(H10:H40,"TAXABLE SALE",J10:J40)</f>
        <v>0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J46" t="s">
        <v>110</v>
      </c>
      <c r="AK46" t="s">
        <v>111</v>
      </c>
      <c r="AM46" t="s">
        <v>283</v>
      </c>
    </row>
    <row r="47" spans="1:39" ht="15.6" x14ac:dyDescent="0.3">
      <c r="A47" s="5"/>
      <c r="B47" s="5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G47">
        <v>461</v>
      </c>
      <c r="AM47" t="s">
        <v>282</v>
      </c>
    </row>
    <row r="48" spans="1:39" ht="15.6" x14ac:dyDescent="0.3">
      <c r="A48" s="82" t="s">
        <v>46</v>
      </c>
      <c r="B48" s="87" t="s">
        <v>31</v>
      </c>
      <c r="C48" s="88"/>
      <c r="D48" s="112">
        <f>SUMIFS(Q10:Q40,B10:B40,"SALE",D10:D40,"461-CAMPUS")</f>
        <v>0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56"/>
      <c r="S48" s="56"/>
      <c r="T48" s="56"/>
      <c r="U48" s="56"/>
      <c r="V48" s="1"/>
      <c r="W48" s="1"/>
      <c r="X48" s="1"/>
      <c r="Y48" s="1"/>
      <c r="Z48" s="1"/>
      <c r="AA48" s="1"/>
      <c r="AB48" s="1"/>
      <c r="AG48">
        <v>865</v>
      </c>
      <c r="AM48" t="s">
        <v>281</v>
      </c>
    </row>
    <row r="49" spans="1:39" ht="15.6" x14ac:dyDescent="0.3">
      <c r="A49" s="1"/>
      <c r="B49" s="89" t="s">
        <v>32</v>
      </c>
      <c r="C49" s="90"/>
      <c r="D49" s="113">
        <f>SUMIFS(Q10:Q40,B10:B40,"SALE",D10:D40,"865-STUDENT")</f>
        <v>0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G49">
        <v>890</v>
      </c>
      <c r="AM49" t="s">
        <v>280</v>
      </c>
    </row>
    <row r="50" spans="1:39" ht="15.6" x14ac:dyDescent="0.3">
      <c r="A50" s="1"/>
      <c r="B50" s="92" t="s">
        <v>319</v>
      </c>
      <c r="C50" s="93"/>
      <c r="D50" s="114">
        <f>SUMIFS(Q11:Q41,B11:B41,"SALE",D11:D41,"890-FACULTY")</f>
        <v>0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M50" t="s">
        <v>279</v>
      </c>
    </row>
    <row r="51" spans="1:39" ht="15" x14ac:dyDescent="0.25">
      <c r="A51" s="1"/>
      <c r="B51" s="1"/>
      <c r="C51" s="91"/>
      <c r="D51" s="115"/>
      <c r="E51" s="1"/>
      <c r="F51" s="117"/>
      <c r="G51" s="117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M51" t="s">
        <v>278</v>
      </c>
    </row>
    <row r="52" spans="1:39" ht="15" x14ac:dyDescent="0.25">
      <c r="A52" s="1"/>
      <c r="B52" s="1"/>
      <c r="C52" s="57"/>
      <c r="D52" s="116">
        <f>SUM(D48:D51)</f>
        <v>0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M52" t="s">
        <v>277</v>
      </c>
    </row>
    <row r="53" spans="1:39" ht="15" x14ac:dyDescent="0.25">
      <c r="A53" s="1"/>
      <c r="B53" s="1"/>
      <c r="C53" s="57"/>
      <c r="D53" s="57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M53" t="s">
        <v>276</v>
      </c>
    </row>
    <row r="54" spans="1:39" ht="15" x14ac:dyDescent="0.25">
      <c r="A54" s="1"/>
      <c r="B54" s="1"/>
      <c r="C54" s="57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M54" t="s">
        <v>275</v>
      </c>
    </row>
    <row r="55" spans="1:39" ht="15" x14ac:dyDescent="0.25">
      <c r="A55" s="1"/>
      <c r="B55" s="1"/>
      <c r="C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M55" t="s">
        <v>274</v>
      </c>
    </row>
    <row r="56" spans="1:39" ht="15" x14ac:dyDescent="0.25">
      <c r="A56" s="1"/>
      <c r="B56" s="1"/>
      <c r="C56" s="1"/>
      <c r="E56" s="21"/>
      <c r="F56" s="21"/>
      <c r="G56" s="21"/>
      <c r="H56" s="21"/>
      <c r="I56" s="21"/>
      <c r="Q56" s="5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M56" t="s">
        <v>273</v>
      </c>
    </row>
    <row r="57" spans="1:39" ht="15" x14ac:dyDescent="0.25">
      <c r="A57" s="1"/>
      <c r="B57" s="1"/>
      <c r="C57" s="1"/>
      <c r="E57" s="21"/>
      <c r="F57" s="21"/>
      <c r="G57" s="21"/>
      <c r="H57" s="21"/>
      <c r="I57" s="2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M57" t="s">
        <v>272</v>
      </c>
    </row>
    <row r="58" spans="1:39" ht="15" x14ac:dyDescent="0.25">
      <c r="A58" s="1"/>
      <c r="B58" s="1"/>
      <c r="C58" s="1"/>
      <c r="E58" s="21"/>
      <c r="F58" s="21"/>
      <c r="G58" s="21"/>
      <c r="H58" s="21"/>
      <c r="I58" s="2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6"/>
      <c r="AM58" t="s">
        <v>271</v>
      </c>
    </row>
    <row r="59" spans="1:39" x14ac:dyDescent="0.25">
      <c r="AM59" t="s">
        <v>269</v>
      </c>
    </row>
    <row r="60" spans="1:39" x14ac:dyDescent="0.25">
      <c r="AM60" t="s">
        <v>268</v>
      </c>
    </row>
    <row r="61" spans="1:39" x14ac:dyDescent="0.25">
      <c r="AM61" t="s">
        <v>267</v>
      </c>
    </row>
    <row r="62" spans="1:39" x14ac:dyDescent="0.25">
      <c r="AM62" t="s">
        <v>266</v>
      </c>
    </row>
    <row r="63" spans="1:39" x14ac:dyDescent="0.25">
      <c r="AM63" t="s">
        <v>265</v>
      </c>
    </row>
    <row r="64" spans="1:39" x14ac:dyDescent="0.25">
      <c r="AM64" t="s">
        <v>264</v>
      </c>
    </row>
    <row r="65" spans="39:39" x14ac:dyDescent="0.25">
      <c r="AM65" t="s">
        <v>263</v>
      </c>
    </row>
    <row r="66" spans="39:39" x14ac:dyDescent="0.25">
      <c r="AM66" t="s">
        <v>262</v>
      </c>
    </row>
    <row r="67" spans="39:39" x14ac:dyDescent="0.25">
      <c r="AM67" t="s">
        <v>261</v>
      </c>
    </row>
    <row r="68" spans="39:39" x14ac:dyDescent="0.25">
      <c r="AM68" t="s">
        <v>260</v>
      </c>
    </row>
    <row r="69" spans="39:39" x14ac:dyDescent="0.25">
      <c r="AM69" t="s">
        <v>259</v>
      </c>
    </row>
    <row r="70" spans="39:39" x14ac:dyDescent="0.25">
      <c r="AM70" t="s">
        <v>258</v>
      </c>
    </row>
    <row r="71" spans="39:39" x14ac:dyDescent="0.25">
      <c r="AM71" t="s">
        <v>257</v>
      </c>
    </row>
    <row r="72" spans="39:39" x14ac:dyDescent="0.25">
      <c r="AM72" t="s">
        <v>256</v>
      </c>
    </row>
    <row r="73" spans="39:39" x14ac:dyDescent="0.25">
      <c r="AM73" t="s">
        <v>255</v>
      </c>
    </row>
    <row r="74" spans="39:39" x14ac:dyDescent="0.25">
      <c r="AM74" t="s">
        <v>352</v>
      </c>
    </row>
    <row r="75" spans="39:39" x14ac:dyDescent="0.25">
      <c r="AM75" t="s">
        <v>353</v>
      </c>
    </row>
    <row r="76" spans="39:39" x14ac:dyDescent="0.25">
      <c r="AM76" t="s">
        <v>270</v>
      </c>
    </row>
    <row r="77" spans="39:39" x14ac:dyDescent="0.25">
      <c r="AM77" t="s">
        <v>254</v>
      </c>
    </row>
    <row r="78" spans="39:39" x14ac:dyDescent="0.25">
      <c r="AM78" t="s">
        <v>253</v>
      </c>
    </row>
    <row r="79" spans="39:39" x14ac:dyDescent="0.25">
      <c r="AM79" t="s">
        <v>287</v>
      </c>
    </row>
    <row r="80" spans="39:39" x14ac:dyDescent="0.25">
      <c r="AM80" t="s">
        <v>252</v>
      </c>
    </row>
    <row r="81" spans="39:39" x14ac:dyDescent="0.25">
      <c r="AM81" t="s">
        <v>251</v>
      </c>
    </row>
    <row r="82" spans="39:39" x14ac:dyDescent="0.25">
      <c r="AM82" t="s">
        <v>250</v>
      </c>
    </row>
    <row r="83" spans="39:39" x14ac:dyDescent="0.25">
      <c r="AM83" t="s">
        <v>249</v>
      </c>
    </row>
    <row r="84" spans="39:39" x14ac:dyDescent="0.25">
      <c r="AM84" t="s">
        <v>248</v>
      </c>
    </row>
    <row r="85" spans="39:39" x14ac:dyDescent="0.25">
      <c r="AM85" t="s">
        <v>247</v>
      </c>
    </row>
    <row r="86" spans="39:39" x14ac:dyDescent="0.25">
      <c r="AM86" t="s">
        <v>246</v>
      </c>
    </row>
    <row r="87" spans="39:39" x14ac:dyDescent="0.25">
      <c r="AM87" t="s">
        <v>245</v>
      </c>
    </row>
    <row r="88" spans="39:39" x14ac:dyDescent="0.25">
      <c r="AM88" t="s">
        <v>244</v>
      </c>
    </row>
    <row r="89" spans="39:39" x14ac:dyDescent="0.25">
      <c r="AM89" t="s">
        <v>243</v>
      </c>
    </row>
    <row r="90" spans="39:39" x14ac:dyDescent="0.25">
      <c r="AM90" t="s">
        <v>376</v>
      </c>
    </row>
    <row r="91" spans="39:39" x14ac:dyDescent="0.25">
      <c r="AM91" t="s">
        <v>242</v>
      </c>
    </row>
    <row r="92" spans="39:39" x14ac:dyDescent="0.25">
      <c r="AM92" t="s">
        <v>241</v>
      </c>
    </row>
    <row r="93" spans="39:39" x14ac:dyDescent="0.25">
      <c r="AM93" t="s">
        <v>237</v>
      </c>
    </row>
    <row r="94" spans="39:39" x14ac:dyDescent="0.25">
      <c r="AM94" t="s">
        <v>240</v>
      </c>
    </row>
    <row r="95" spans="39:39" x14ac:dyDescent="0.25">
      <c r="AM95" t="s">
        <v>239</v>
      </c>
    </row>
    <row r="96" spans="39:39" x14ac:dyDescent="0.25">
      <c r="AM96" t="s">
        <v>238</v>
      </c>
    </row>
    <row r="97" spans="39:39" x14ac:dyDescent="0.25">
      <c r="AM97" t="s">
        <v>377</v>
      </c>
    </row>
    <row r="98" spans="39:39" x14ac:dyDescent="0.25">
      <c r="AM98" t="s">
        <v>236</v>
      </c>
    </row>
    <row r="99" spans="39:39" x14ac:dyDescent="0.25">
      <c r="AM99" t="s">
        <v>235</v>
      </c>
    </row>
    <row r="100" spans="39:39" x14ac:dyDescent="0.25">
      <c r="AM100" t="s">
        <v>234</v>
      </c>
    </row>
    <row r="101" spans="39:39" x14ac:dyDescent="0.25">
      <c r="AM101" t="s">
        <v>233</v>
      </c>
    </row>
    <row r="102" spans="39:39" x14ac:dyDescent="0.25">
      <c r="AM102" t="s">
        <v>232</v>
      </c>
    </row>
    <row r="103" spans="39:39" x14ac:dyDescent="0.25">
      <c r="AM103" t="s">
        <v>231</v>
      </c>
    </row>
    <row r="104" spans="39:39" x14ac:dyDescent="0.25">
      <c r="AM104" t="s">
        <v>229</v>
      </c>
    </row>
    <row r="105" spans="39:39" x14ac:dyDescent="0.25">
      <c r="AM105" t="s">
        <v>227</v>
      </c>
    </row>
    <row r="106" spans="39:39" x14ac:dyDescent="0.25">
      <c r="AM106" t="s">
        <v>226</v>
      </c>
    </row>
    <row r="107" spans="39:39" x14ac:dyDescent="0.25">
      <c r="AM107" t="s">
        <v>225</v>
      </c>
    </row>
    <row r="108" spans="39:39" x14ac:dyDescent="0.25">
      <c r="AM108" t="s">
        <v>224</v>
      </c>
    </row>
    <row r="109" spans="39:39" x14ac:dyDescent="0.25">
      <c r="AM109" t="s">
        <v>223</v>
      </c>
    </row>
    <row r="110" spans="39:39" x14ac:dyDescent="0.25">
      <c r="AM110" t="s">
        <v>222</v>
      </c>
    </row>
    <row r="111" spans="39:39" x14ac:dyDescent="0.25">
      <c r="AM111" t="s">
        <v>221</v>
      </c>
    </row>
    <row r="112" spans="39:39" x14ac:dyDescent="0.25">
      <c r="AM112" t="s">
        <v>220</v>
      </c>
    </row>
    <row r="113" spans="39:39" x14ac:dyDescent="0.25">
      <c r="AM113" t="s">
        <v>219</v>
      </c>
    </row>
    <row r="114" spans="39:39" x14ac:dyDescent="0.25">
      <c r="AM114" t="s">
        <v>218</v>
      </c>
    </row>
    <row r="115" spans="39:39" x14ac:dyDescent="0.25">
      <c r="AM115" t="s">
        <v>217</v>
      </c>
    </row>
    <row r="116" spans="39:39" x14ac:dyDescent="0.25">
      <c r="AM116" t="s">
        <v>216</v>
      </c>
    </row>
    <row r="117" spans="39:39" x14ac:dyDescent="0.25">
      <c r="AM117" t="s">
        <v>215</v>
      </c>
    </row>
    <row r="118" spans="39:39" x14ac:dyDescent="0.25">
      <c r="AM118" t="s">
        <v>214</v>
      </c>
    </row>
    <row r="119" spans="39:39" x14ac:dyDescent="0.25">
      <c r="AM119" t="s">
        <v>213</v>
      </c>
    </row>
    <row r="120" spans="39:39" x14ac:dyDescent="0.25">
      <c r="AM120" t="s">
        <v>212</v>
      </c>
    </row>
    <row r="121" spans="39:39" x14ac:dyDescent="0.25">
      <c r="AM121" t="s">
        <v>211</v>
      </c>
    </row>
    <row r="122" spans="39:39" x14ac:dyDescent="0.25">
      <c r="AM122" t="s">
        <v>210</v>
      </c>
    </row>
    <row r="123" spans="39:39" x14ac:dyDescent="0.25">
      <c r="AM123" t="s">
        <v>209</v>
      </c>
    </row>
    <row r="124" spans="39:39" x14ac:dyDescent="0.25">
      <c r="AM124" t="s">
        <v>208</v>
      </c>
    </row>
    <row r="125" spans="39:39" x14ac:dyDescent="0.25">
      <c r="AM125" t="s">
        <v>202</v>
      </c>
    </row>
    <row r="126" spans="39:39" x14ac:dyDescent="0.25">
      <c r="AM126" t="s">
        <v>201</v>
      </c>
    </row>
    <row r="127" spans="39:39" x14ac:dyDescent="0.25">
      <c r="AM127" t="s">
        <v>200</v>
      </c>
    </row>
    <row r="128" spans="39:39" x14ac:dyDescent="0.25">
      <c r="AM128" t="s">
        <v>198</v>
      </c>
    </row>
    <row r="129" spans="39:39" x14ac:dyDescent="0.25">
      <c r="AM129" t="s">
        <v>197</v>
      </c>
    </row>
    <row r="130" spans="39:39" x14ac:dyDescent="0.25">
      <c r="AM130" t="s">
        <v>196</v>
      </c>
    </row>
    <row r="131" spans="39:39" x14ac:dyDescent="0.25">
      <c r="AM131" t="s">
        <v>207</v>
      </c>
    </row>
    <row r="132" spans="39:39" x14ac:dyDescent="0.25">
      <c r="AM132" t="s">
        <v>206</v>
      </c>
    </row>
    <row r="133" spans="39:39" x14ac:dyDescent="0.25">
      <c r="AM133" t="s">
        <v>205</v>
      </c>
    </row>
    <row r="134" spans="39:39" x14ac:dyDescent="0.25">
      <c r="AM134" t="s">
        <v>204</v>
      </c>
    </row>
    <row r="135" spans="39:39" x14ac:dyDescent="0.25">
      <c r="AM135" t="s">
        <v>203</v>
      </c>
    </row>
    <row r="136" spans="39:39" x14ac:dyDescent="0.25">
      <c r="AM136" t="s">
        <v>195</v>
      </c>
    </row>
    <row r="137" spans="39:39" x14ac:dyDescent="0.25">
      <c r="AM137" t="s">
        <v>194</v>
      </c>
    </row>
    <row r="138" spans="39:39" x14ac:dyDescent="0.25">
      <c r="AM138" t="s">
        <v>192</v>
      </c>
    </row>
    <row r="139" spans="39:39" x14ac:dyDescent="0.25">
      <c r="AM139" t="s">
        <v>189</v>
      </c>
    </row>
    <row r="140" spans="39:39" x14ac:dyDescent="0.25">
      <c r="AM140" t="s">
        <v>188</v>
      </c>
    </row>
    <row r="141" spans="39:39" x14ac:dyDescent="0.25">
      <c r="AM141" t="s">
        <v>187</v>
      </c>
    </row>
    <row r="142" spans="39:39" x14ac:dyDescent="0.25">
      <c r="AM142" t="s">
        <v>186</v>
      </c>
    </row>
    <row r="143" spans="39:39" x14ac:dyDescent="0.25">
      <c r="AM143" t="s">
        <v>185</v>
      </c>
    </row>
    <row r="144" spans="39:39" x14ac:dyDescent="0.25">
      <c r="AM144" t="s">
        <v>184</v>
      </c>
    </row>
    <row r="145" spans="39:39" x14ac:dyDescent="0.25">
      <c r="AM145" t="s">
        <v>183</v>
      </c>
    </row>
    <row r="146" spans="39:39" x14ac:dyDescent="0.25">
      <c r="AM146" t="s">
        <v>182</v>
      </c>
    </row>
    <row r="147" spans="39:39" x14ac:dyDescent="0.25">
      <c r="AM147" t="s">
        <v>181</v>
      </c>
    </row>
    <row r="148" spans="39:39" x14ac:dyDescent="0.25">
      <c r="AM148" t="s">
        <v>180</v>
      </c>
    </row>
    <row r="149" spans="39:39" x14ac:dyDescent="0.25">
      <c r="AM149" t="s">
        <v>179</v>
      </c>
    </row>
    <row r="150" spans="39:39" x14ac:dyDescent="0.25">
      <c r="AM150" t="s">
        <v>178</v>
      </c>
    </row>
    <row r="151" spans="39:39" x14ac:dyDescent="0.25">
      <c r="AM151" t="s">
        <v>177</v>
      </c>
    </row>
    <row r="152" spans="39:39" x14ac:dyDescent="0.25">
      <c r="AM152" t="s">
        <v>176</v>
      </c>
    </row>
    <row r="153" spans="39:39" x14ac:dyDescent="0.25">
      <c r="AM153" t="s">
        <v>175</v>
      </c>
    </row>
    <row r="154" spans="39:39" x14ac:dyDescent="0.25">
      <c r="AM154" t="s">
        <v>174</v>
      </c>
    </row>
    <row r="155" spans="39:39" x14ac:dyDescent="0.25">
      <c r="AM155" t="s">
        <v>173</v>
      </c>
    </row>
    <row r="156" spans="39:39" x14ac:dyDescent="0.25">
      <c r="AM156" t="s">
        <v>172</v>
      </c>
    </row>
    <row r="157" spans="39:39" x14ac:dyDescent="0.25">
      <c r="AM157" t="s">
        <v>171</v>
      </c>
    </row>
    <row r="158" spans="39:39" x14ac:dyDescent="0.25">
      <c r="AM158" t="s">
        <v>170</v>
      </c>
    </row>
    <row r="159" spans="39:39" x14ac:dyDescent="0.25">
      <c r="AM159" t="s">
        <v>169</v>
      </c>
    </row>
    <row r="160" spans="39:39" x14ac:dyDescent="0.25">
      <c r="AM160" t="s">
        <v>168</v>
      </c>
    </row>
    <row r="161" spans="39:39" x14ac:dyDescent="0.25">
      <c r="AM161" t="s">
        <v>167</v>
      </c>
    </row>
    <row r="162" spans="39:39" x14ac:dyDescent="0.25">
      <c r="AM162" t="s">
        <v>166</v>
      </c>
    </row>
    <row r="163" spans="39:39" x14ac:dyDescent="0.25">
      <c r="AM163" t="s">
        <v>165</v>
      </c>
    </row>
    <row r="164" spans="39:39" x14ac:dyDescent="0.25">
      <c r="AM164" t="s">
        <v>164</v>
      </c>
    </row>
    <row r="165" spans="39:39" x14ac:dyDescent="0.25">
      <c r="AM165" t="s">
        <v>163</v>
      </c>
    </row>
    <row r="166" spans="39:39" x14ac:dyDescent="0.25">
      <c r="AM166" t="s">
        <v>162</v>
      </c>
    </row>
    <row r="167" spans="39:39" x14ac:dyDescent="0.25">
      <c r="AM167" t="s">
        <v>161</v>
      </c>
    </row>
    <row r="168" spans="39:39" x14ac:dyDescent="0.25">
      <c r="AM168" t="s">
        <v>160</v>
      </c>
    </row>
    <row r="169" spans="39:39" x14ac:dyDescent="0.25">
      <c r="AM169" t="s">
        <v>159</v>
      </c>
    </row>
    <row r="170" spans="39:39" x14ac:dyDescent="0.25">
      <c r="AM170" t="s">
        <v>158</v>
      </c>
    </row>
    <row r="171" spans="39:39" x14ac:dyDescent="0.25">
      <c r="AM171" t="s">
        <v>156</v>
      </c>
    </row>
    <row r="172" spans="39:39" x14ac:dyDescent="0.25">
      <c r="AM172" t="s">
        <v>155</v>
      </c>
    </row>
    <row r="173" spans="39:39" x14ac:dyDescent="0.25">
      <c r="AM173" t="s">
        <v>154</v>
      </c>
    </row>
    <row r="174" spans="39:39" x14ac:dyDescent="0.25">
      <c r="AM174" t="s">
        <v>153</v>
      </c>
    </row>
    <row r="175" spans="39:39" x14ac:dyDescent="0.25">
      <c r="AM175" t="s">
        <v>152</v>
      </c>
    </row>
    <row r="176" spans="39:39" x14ac:dyDescent="0.25">
      <c r="AM176" t="s">
        <v>150</v>
      </c>
    </row>
    <row r="177" spans="39:39" x14ac:dyDescent="0.25">
      <c r="AM177" t="s">
        <v>148</v>
      </c>
    </row>
    <row r="178" spans="39:39" x14ac:dyDescent="0.25">
      <c r="AM178" t="s">
        <v>147</v>
      </c>
    </row>
    <row r="179" spans="39:39" x14ac:dyDescent="0.25">
      <c r="AM179" t="s">
        <v>146</v>
      </c>
    </row>
    <row r="180" spans="39:39" x14ac:dyDescent="0.25">
      <c r="AM180" t="s">
        <v>145</v>
      </c>
    </row>
    <row r="181" spans="39:39" x14ac:dyDescent="0.25">
      <c r="AM181" t="s">
        <v>144</v>
      </c>
    </row>
    <row r="182" spans="39:39" x14ac:dyDescent="0.25">
      <c r="AM182" t="s">
        <v>142</v>
      </c>
    </row>
    <row r="183" spans="39:39" x14ac:dyDescent="0.25">
      <c r="AM183" t="s">
        <v>141</v>
      </c>
    </row>
    <row r="184" spans="39:39" x14ac:dyDescent="0.25">
      <c r="AM184" t="s">
        <v>140</v>
      </c>
    </row>
    <row r="185" spans="39:39" x14ac:dyDescent="0.25">
      <c r="AM185" t="s">
        <v>139</v>
      </c>
    </row>
    <row r="186" spans="39:39" x14ac:dyDescent="0.25">
      <c r="AM186" t="s">
        <v>137</v>
      </c>
    </row>
    <row r="187" spans="39:39" x14ac:dyDescent="0.25">
      <c r="AM187" t="s">
        <v>136</v>
      </c>
    </row>
    <row r="188" spans="39:39" x14ac:dyDescent="0.25">
      <c r="AM188" t="s">
        <v>135</v>
      </c>
    </row>
    <row r="189" spans="39:39" x14ac:dyDescent="0.25">
      <c r="AM189" t="s">
        <v>151</v>
      </c>
    </row>
    <row r="190" spans="39:39" x14ac:dyDescent="0.25">
      <c r="AM190" t="s">
        <v>193</v>
      </c>
    </row>
    <row r="191" spans="39:39" x14ac:dyDescent="0.25">
      <c r="AM191" t="s">
        <v>143</v>
      </c>
    </row>
    <row r="192" spans="39:39" x14ac:dyDescent="0.25">
      <c r="AM192" t="s">
        <v>134</v>
      </c>
    </row>
    <row r="193" spans="39:39" x14ac:dyDescent="0.25">
      <c r="AM193" t="s">
        <v>133</v>
      </c>
    </row>
    <row r="194" spans="39:39" x14ac:dyDescent="0.25">
      <c r="AM194" t="s">
        <v>132</v>
      </c>
    </row>
    <row r="195" spans="39:39" x14ac:dyDescent="0.25">
      <c r="AM195" t="s">
        <v>378</v>
      </c>
    </row>
    <row r="196" spans="39:39" x14ac:dyDescent="0.25">
      <c r="AM196" t="s">
        <v>131</v>
      </c>
    </row>
    <row r="197" spans="39:39" x14ac:dyDescent="0.25">
      <c r="AM197" t="s">
        <v>130</v>
      </c>
    </row>
    <row r="198" spans="39:39" x14ac:dyDescent="0.25">
      <c r="AM198" t="s">
        <v>129</v>
      </c>
    </row>
    <row r="199" spans="39:39" x14ac:dyDescent="0.25">
      <c r="AM199" t="s">
        <v>128</v>
      </c>
    </row>
    <row r="200" spans="39:39" x14ac:dyDescent="0.25">
      <c r="AM200" t="s">
        <v>126</v>
      </c>
    </row>
    <row r="201" spans="39:39" x14ac:dyDescent="0.25">
      <c r="AM201" t="s">
        <v>125</v>
      </c>
    </row>
    <row r="202" spans="39:39" x14ac:dyDescent="0.25">
      <c r="AM202" t="s">
        <v>124</v>
      </c>
    </row>
    <row r="203" spans="39:39" x14ac:dyDescent="0.25">
      <c r="AM203" t="s">
        <v>123</v>
      </c>
    </row>
    <row r="204" spans="39:39" x14ac:dyDescent="0.25">
      <c r="AM204" t="s">
        <v>122</v>
      </c>
    </row>
    <row r="205" spans="39:39" x14ac:dyDescent="0.25">
      <c r="AM205" t="s">
        <v>121</v>
      </c>
    </row>
    <row r="206" spans="39:39" x14ac:dyDescent="0.25">
      <c r="AM206" t="s">
        <v>120</v>
      </c>
    </row>
    <row r="207" spans="39:39" x14ac:dyDescent="0.25">
      <c r="AM207" t="s">
        <v>119</v>
      </c>
    </row>
    <row r="208" spans="39:39" x14ac:dyDescent="0.25">
      <c r="AM208" t="s">
        <v>118</v>
      </c>
    </row>
    <row r="209" spans="39:39" x14ac:dyDescent="0.25">
      <c r="AM209" t="s">
        <v>117</v>
      </c>
    </row>
    <row r="210" spans="39:39" x14ac:dyDescent="0.25">
      <c r="AM210" t="s">
        <v>116</v>
      </c>
    </row>
    <row r="211" spans="39:39" x14ac:dyDescent="0.25">
      <c r="AM211" t="s">
        <v>127</v>
      </c>
    </row>
    <row r="212" spans="39:39" x14ac:dyDescent="0.25">
      <c r="AM212" t="s">
        <v>115</v>
      </c>
    </row>
    <row r="213" spans="39:39" x14ac:dyDescent="0.25">
      <c r="AM213" t="s">
        <v>114</v>
      </c>
    </row>
    <row r="214" spans="39:39" x14ac:dyDescent="0.25">
      <c r="AM214" t="s">
        <v>113</v>
      </c>
    </row>
    <row r="215" spans="39:39" x14ac:dyDescent="0.25">
      <c r="AM215" t="s">
        <v>112</v>
      </c>
    </row>
    <row r="216" spans="39:39" x14ac:dyDescent="0.25">
      <c r="AM216" t="s">
        <v>354</v>
      </c>
    </row>
    <row r="217" spans="39:39" x14ac:dyDescent="0.25">
      <c r="AM217" t="s">
        <v>199</v>
      </c>
    </row>
    <row r="218" spans="39:39" x14ac:dyDescent="0.25">
      <c r="AM218" t="s">
        <v>138</v>
      </c>
    </row>
    <row r="219" spans="39:39" x14ac:dyDescent="0.25">
      <c r="AM219" t="s">
        <v>230</v>
      </c>
    </row>
    <row r="220" spans="39:39" x14ac:dyDescent="0.25">
      <c r="AM220" t="s">
        <v>228</v>
      </c>
    </row>
    <row r="221" spans="39:39" x14ac:dyDescent="0.25">
      <c r="AM221" t="s">
        <v>149</v>
      </c>
    </row>
    <row r="222" spans="39:39" x14ac:dyDescent="0.25">
      <c r="AM222" t="s">
        <v>304</v>
      </c>
    </row>
    <row r="223" spans="39:39" x14ac:dyDescent="0.25">
      <c r="AM223" t="s">
        <v>355</v>
      </c>
    </row>
    <row r="224" spans="39:39" x14ac:dyDescent="0.25">
      <c r="AM224" t="s">
        <v>356</v>
      </c>
    </row>
    <row r="225" spans="39:39" x14ac:dyDescent="0.25">
      <c r="AM225" t="s">
        <v>379</v>
      </c>
    </row>
    <row r="226" spans="39:39" x14ac:dyDescent="0.25">
      <c r="AM226" t="s">
        <v>357</v>
      </c>
    </row>
    <row r="227" spans="39:39" x14ac:dyDescent="0.25">
      <c r="AM227" t="s">
        <v>358</v>
      </c>
    </row>
    <row r="228" spans="39:39" x14ac:dyDescent="0.25">
      <c r="AM228" t="s">
        <v>359</v>
      </c>
    </row>
    <row r="229" spans="39:39" x14ac:dyDescent="0.25">
      <c r="AM229" t="s">
        <v>360</v>
      </c>
    </row>
    <row r="230" spans="39:39" x14ac:dyDescent="0.25">
      <c r="AM230" t="s">
        <v>380</v>
      </c>
    </row>
    <row r="231" spans="39:39" x14ac:dyDescent="0.25">
      <c r="AM231" t="s">
        <v>361</v>
      </c>
    </row>
    <row r="232" spans="39:39" x14ac:dyDescent="0.25">
      <c r="AM232" t="s">
        <v>362</v>
      </c>
    </row>
    <row r="233" spans="39:39" x14ac:dyDescent="0.25">
      <c r="AM233" t="s">
        <v>363</v>
      </c>
    </row>
    <row r="234" spans="39:39" x14ac:dyDescent="0.25">
      <c r="AM234" t="s">
        <v>381</v>
      </c>
    </row>
    <row r="235" spans="39:39" x14ac:dyDescent="0.25">
      <c r="AM235" t="s">
        <v>382</v>
      </c>
    </row>
    <row r="236" spans="39:39" x14ac:dyDescent="0.25">
      <c r="AM236" t="s">
        <v>383</v>
      </c>
    </row>
    <row r="237" spans="39:39" x14ac:dyDescent="0.25">
      <c r="AM237" t="s">
        <v>384</v>
      </c>
    </row>
    <row r="238" spans="39:39" x14ac:dyDescent="0.25">
      <c r="AM238" t="s">
        <v>385</v>
      </c>
    </row>
    <row r="239" spans="39:39" x14ac:dyDescent="0.25">
      <c r="AM239" t="s">
        <v>386</v>
      </c>
    </row>
    <row r="240" spans="39:39" x14ac:dyDescent="0.25">
      <c r="AM240" t="s">
        <v>387</v>
      </c>
    </row>
    <row r="241" spans="39:39" x14ac:dyDescent="0.25">
      <c r="AM241" t="s">
        <v>388</v>
      </c>
    </row>
    <row r="242" spans="39:39" x14ac:dyDescent="0.25">
      <c r="AM242" t="s">
        <v>389</v>
      </c>
    </row>
    <row r="243" spans="39:39" x14ac:dyDescent="0.25">
      <c r="AM243" t="s">
        <v>390</v>
      </c>
    </row>
    <row r="244" spans="39:39" x14ac:dyDescent="0.25">
      <c r="AM244" t="s">
        <v>391</v>
      </c>
    </row>
    <row r="245" spans="39:39" x14ac:dyDescent="0.25">
      <c r="AM245" t="s">
        <v>392</v>
      </c>
    </row>
    <row r="246" spans="39:39" x14ac:dyDescent="0.25">
      <c r="AM246" t="s">
        <v>393</v>
      </c>
    </row>
  </sheetData>
  <sortState ref="AM14:AM232">
    <sortCondition ref="AM14:AM232"/>
  </sortState>
  <mergeCells count="7">
    <mergeCell ref="F51:G51"/>
    <mergeCell ref="A1:G1"/>
    <mergeCell ref="A2:G2"/>
    <mergeCell ref="A3:G3"/>
    <mergeCell ref="B4:C4"/>
    <mergeCell ref="A8:B8"/>
    <mergeCell ref="E8:H8"/>
  </mergeCells>
  <dataValidations xWindow="107" yWindow="451" count="10">
    <dataValidation type="date" operator="greaterThan" allowBlank="1" showInputMessage="1" showErrorMessage="1" error="You must input a date greater than 6/30/2009." prompt="Enter the date of the deposit." sqref="B4" xr:uid="{00000000-0002-0000-0100-000000000000}">
      <formula1>39994</formula1>
    </dataValidation>
    <dataValidation type="list" allowBlank="1" showInputMessage="1" showErrorMessage="1" sqref="B10:B40" xr:uid="{00000000-0002-0000-0100-000001000000}">
      <formula1>$AH$34:$AH$37</formula1>
    </dataValidation>
    <dataValidation type="list" allowBlank="1" showInputMessage="1" showErrorMessage="1" sqref="D10:D40" xr:uid="{00000000-0002-0000-0100-000002000000}">
      <formula1>$AG$29:$AG$32</formula1>
    </dataValidation>
    <dataValidation type="list" allowBlank="1" showInputMessage="1" showErrorMessage="1" sqref="H10:H40" xr:uid="{00000000-0002-0000-0100-000003000000}">
      <formula1>$AH$23:$AH$27</formula1>
    </dataValidation>
    <dataValidation type="list" allowBlank="1" showInputMessage="1" showErrorMessage="1" sqref="B5" xr:uid="{00000000-0002-0000-0100-000004000000}">
      <formula1>$AH$9:$AH$21</formula1>
    </dataValidation>
    <dataValidation type="list" allowBlank="1" showInputMessage="1" showErrorMessage="1" sqref="E4" xr:uid="{00000000-0002-0000-0100-000006000000}">
      <formula1>$AJ$10:$AJ$46</formula1>
    </dataValidation>
    <dataValidation type="list" allowBlank="1" showInputMessage="1" showErrorMessage="1" sqref="G5" xr:uid="{00000000-0002-0000-0100-000007000000}">
      <formula1>$AE$10:$AE$43</formula1>
    </dataValidation>
    <dataValidation type="list" allowBlank="1" showInputMessage="1" showErrorMessage="1" sqref="E5" xr:uid="{00000000-0002-0000-0100-000008000000}">
      <formula1>$AD$10:$AD$43</formula1>
    </dataValidation>
    <dataValidation type="list" allowBlank="1" showInputMessage="1" showErrorMessage="1" sqref="G6" xr:uid="{00000000-0002-0000-0100-000009000000}">
      <formula1>$AH$38:$AH$45</formula1>
    </dataValidation>
    <dataValidation type="list" allowBlank="1" showInputMessage="1" showErrorMessage="1" sqref="A11:A40 A10" xr:uid="{292D764B-DCCB-438C-AD3C-FBFD308754F3}">
      <formula1>$AM$10:$AM$246</formula1>
    </dataValidation>
  </dataValidations>
  <pageMargins left="0.7" right="0.7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S241"/>
  <sheetViews>
    <sheetView workbookViewId="0">
      <selection activeCell="S1" sqref="S1:S1048576"/>
    </sheetView>
  </sheetViews>
  <sheetFormatPr defaultRowHeight="13.2" x14ac:dyDescent="0.25"/>
  <cols>
    <col min="1" max="1" width="3.33203125" style="64" customWidth="1"/>
    <col min="2" max="2" width="10" style="64" customWidth="1"/>
    <col min="3" max="3" width="13.5546875" style="64" bestFit="1" customWidth="1"/>
    <col min="4" max="4" width="8" style="64" customWidth="1"/>
    <col min="5" max="5" width="7.109375" style="64" customWidth="1"/>
    <col min="6" max="6" width="9" style="64" customWidth="1"/>
    <col min="7" max="7" width="5" style="64" customWidth="1"/>
    <col min="8" max="8" width="11.5546875" style="64" customWidth="1"/>
    <col min="9" max="9" width="37.5546875" style="64" customWidth="1"/>
    <col min="10" max="10" width="19.5546875" style="64" customWidth="1"/>
    <col min="11" max="11" width="7" style="64" customWidth="1"/>
    <col min="12" max="18" width="9.109375" style="64"/>
    <col min="19" max="19" width="43.6640625" style="64" hidden="1" customWidth="1"/>
    <col min="20" max="25" width="9.109375" style="64"/>
    <col min="26" max="29" width="9.109375" style="64" customWidth="1"/>
    <col min="30" max="256" width="9.109375" style="64"/>
    <col min="257" max="257" width="3.33203125" style="64" customWidth="1"/>
    <col min="258" max="258" width="10" style="64" customWidth="1"/>
    <col min="259" max="259" width="13.5546875" style="64" bestFit="1" customWidth="1"/>
    <col min="260" max="260" width="8" style="64" customWidth="1"/>
    <col min="261" max="261" width="7.109375" style="64" customWidth="1"/>
    <col min="262" max="262" width="5.109375" style="64" customWidth="1"/>
    <col min="263" max="263" width="5" style="64" customWidth="1"/>
    <col min="264" max="264" width="11.5546875" style="64" customWidth="1"/>
    <col min="265" max="265" width="10.44140625" style="64" customWidth="1"/>
    <col min="266" max="266" width="19.5546875" style="64" customWidth="1"/>
    <col min="267" max="267" width="7" style="64" customWidth="1"/>
    <col min="268" max="512" width="9.109375" style="64"/>
    <col min="513" max="513" width="3.33203125" style="64" customWidth="1"/>
    <col min="514" max="514" width="10" style="64" customWidth="1"/>
    <col min="515" max="515" width="13.5546875" style="64" bestFit="1" customWidth="1"/>
    <col min="516" max="516" width="8" style="64" customWidth="1"/>
    <col min="517" max="517" width="7.109375" style="64" customWidth="1"/>
    <col min="518" max="518" width="5.109375" style="64" customWidth="1"/>
    <col min="519" max="519" width="5" style="64" customWidth="1"/>
    <col min="520" max="520" width="11.5546875" style="64" customWidth="1"/>
    <col min="521" max="521" width="10.44140625" style="64" customWidth="1"/>
    <col min="522" max="522" width="19.5546875" style="64" customWidth="1"/>
    <col min="523" max="523" width="7" style="64" customWidth="1"/>
    <col min="524" max="768" width="9.109375" style="64"/>
    <col min="769" max="769" width="3.33203125" style="64" customWidth="1"/>
    <col min="770" max="770" width="10" style="64" customWidth="1"/>
    <col min="771" max="771" width="13.5546875" style="64" bestFit="1" customWidth="1"/>
    <col min="772" max="772" width="8" style="64" customWidth="1"/>
    <col min="773" max="773" width="7.109375" style="64" customWidth="1"/>
    <col min="774" max="774" width="5.109375" style="64" customWidth="1"/>
    <col min="775" max="775" width="5" style="64" customWidth="1"/>
    <col min="776" max="776" width="11.5546875" style="64" customWidth="1"/>
    <col min="777" max="777" width="10.44140625" style="64" customWidth="1"/>
    <col min="778" max="778" width="19.5546875" style="64" customWidth="1"/>
    <col min="779" max="779" width="7" style="64" customWidth="1"/>
    <col min="780" max="1024" width="9.109375" style="64"/>
    <col min="1025" max="1025" width="3.33203125" style="64" customWidth="1"/>
    <col min="1026" max="1026" width="10" style="64" customWidth="1"/>
    <col min="1027" max="1027" width="13.5546875" style="64" bestFit="1" customWidth="1"/>
    <col min="1028" max="1028" width="8" style="64" customWidth="1"/>
    <col min="1029" max="1029" width="7.109375" style="64" customWidth="1"/>
    <col min="1030" max="1030" width="5.109375" style="64" customWidth="1"/>
    <col min="1031" max="1031" width="5" style="64" customWidth="1"/>
    <col min="1032" max="1032" width="11.5546875" style="64" customWidth="1"/>
    <col min="1033" max="1033" width="10.44140625" style="64" customWidth="1"/>
    <col min="1034" max="1034" width="19.5546875" style="64" customWidth="1"/>
    <col min="1035" max="1035" width="7" style="64" customWidth="1"/>
    <col min="1036" max="1280" width="9.109375" style="64"/>
    <col min="1281" max="1281" width="3.33203125" style="64" customWidth="1"/>
    <col min="1282" max="1282" width="10" style="64" customWidth="1"/>
    <col min="1283" max="1283" width="13.5546875" style="64" bestFit="1" customWidth="1"/>
    <col min="1284" max="1284" width="8" style="64" customWidth="1"/>
    <col min="1285" max="1285" width="7.109375" style="64" customWidth="1"/>
    <col min="1286" max="1286" width="5.109375" style="64" customWidth="1"/>
    <col min="1287" max="1287" width="5" style="64" customWidth="1"/>
    <col min="1288" max="1288" width="11.5546875" style="64" customWidth="1"/>
    <col min="1289" max="1289" width="10.44140625" style="64" customWidth="1"/>
    <col min="1290" max="1290" width="19.5546875" style="64" customWidth="1"/>
    <col min="1291" max="1291" width="7" style="64" customWidth="1"/>
    <col min="1292" max="1536" width="9.109375" style="64"/>
    <col min="1537" max="1537" width="3.33203125" style="64" customWidth="1"/>
    <col min="1538" max="1538" width="10" style="64" customWidth="1"/>
    <col min="1539" max="1539" width="13.5546875" style="64" bestFit="1" customWidth="1"/>
    <col min="1540" max="1540" width="8" style="64" customWidth="1"/>
    <col min="1541" max="1541" width="7.109375" style="64" customWidth="1"/>
    <col min="1542" max="1542" width="5.109375" style="64" customWidth="1"/>
    <col min="1543" max="1543" width="5" style="64" customWidth="1"/>
    <col min="1544" max="1544" width="11.5546875" style="64" customWidth="1"/>
    <col min="1545" max="1545" width="10.44140625" style="64" customWidth="1"/>
    <col min="1546" max="1546" width="19.5546875" style="64" customWidth="1"/>
    <col min="1547" max="1547" width="7" style="64" customWidth="1"/>
    <col min="1548" max="1792" width="9.109375" style="64"/>
    <col min="1793" max="1793" width="3.33203125" style="64" customWidth="1"/>
    <col min="1794" max="1794" width="10" style="64" customWidth="1"/>
    <col min="1795" max="1795" width="13.5546875" style="64" bestFit="1" customWidth="1"/>
    <col min="1796" max="1796" width="8" style="64" customWidth="1"/>
    <col min="1797" max="1797" width="7.109375" style="64" customWidth="1"/>
    <col min="1798" max="1798" width="5.109375" style="64" customWidth="1"/>
    <col min="1799" max="1799" width="5" style="64" customWidth="1"/>
    <col min="1800" max="1800" width="11.5546875" style="64" customWidth="1"/>
    <col min="1801" max="1801" width="10.44140625" style="64" customWidth="1"/>
    <col min="1802" max="1802" width="19.5546875" style="64" customWidth="1"/>
    <col min="1803" max="1803" width="7" style="64" customWidth="1"/>
    <col min="1804" max="2048" width="9.109375" style="64"/>
    <col min="2049" max="2049" width="3.33203125" style="64" customWidth="1"/>
    <col min="2050" max="2050" width="10" style="64" customWidth="1"/>
    <col min="2051" max="2051" width="13.5546875" style="64" bestFit="1" customWidth="1"/>
    <col min="2052" max="2052" width="8" style="64" customWidth="1"/>
    <col min="2053" max="2053" width="7.109375" style="64" customWidth="1"/>
    <col min="2054" max="2054" width="5.109375" style="64" customWidth="1"/>
    <col min="2055" max="2055" width="5" style="64" customWidth="1"/>
    <col min="2056" max="2056" width="11.5546875" style="64" customWidth="1"/>
    <col min="2057" max="2057" width="10.44140625" style="64" customWidth="1"/>
    <col min="2058" max="2058" width="19.5546875" style="64" customWidth="1"/>
    <col min="2059" max="2059" width="7" style="64" customWidth="1"/>
    <col min="2060" max="2304" width="9.109375" style="64"/>
    <col min="2305" max="2305" width="3.33203125" style="64" customWidth="1"/>
    <col min="2306" max="2306" width="10" style="64" customWidth="1"/>
    <col min="2307" max="2307" width="13.5546875" style="64" bestFit="1" customWidth="1"/>
    <col min="2308" max="2308" width="8" style="64" customWidth="1"/>
    <col min="2309" max="2309" width="7.109375" style="64" customWidth="1"/>
    <col min="2310" max="2310" width="5.109375" style="64" customWidth="1"/>
    <col min="2311" max="2311" width="5" style="64" customWidth="1"/>
    <col min="2312" max="2312" width="11.5546875" style="64" customWidth="1"/>
    <col min="2313" max="2313" width="10.44140625" style="64" customWidth="1"/>
    <col min="2314" max="2314" width="19.5546875" style="64" customWidth="1"/>
    <col min="2315" max="2315" width="7" style="64" customWidth="1"/>
    <col min="2316" max="2560" width="9.109375" style="64"/>
    <col min="2561" max="2561" width="3.33203125" style="64" customWidth="1"/>
    <col min="2562" max="2562" width="10" style="64" customWidth="1"/>
    <col min="2563" max="2563" width="13.5546875" style="64" bestFit="1" customWidth="1"/>
    <col min="2564" max="2564" width="8" style="64" customWidth="1"/>
    <col min="2565" max="2565" width="7.109375" style="64" customWidth="1"/>
    <col min="2566" max="2566" width="5.109375" style="64" customWidth="1"/>
    <col min="2567" max="2567" width="5" style="64" customWidth="1"/>
    <col min="2568" max="2568" width="11.5546875" style="64" customWidth="1"/>
    <col min="2569" max="2569" width="10.44140625" style="64" customWidth="1"/>
    <col min="2570" max="2570" width="19.5546875" style="64" customWidth="1"/>
    <col min="2571" max="2571" width="7" style="64" customWidth="1"/>
    <col min="2572" max="2816" width="9.109375" style="64"/>
    <col min="2817" max="2817" width="3.33203125" style="64" customWidth="1"/>
    <col min="2818" max="2818" width="10" style="64" customWidth="1"/>
    <col min="2819" max="2819" width="13.5546875" style="64" bestFit="1" customWidth="1"/>
    <col min="2820" max="2820" width="8" style="64" customWidth="1"/>
    <col min="2821" max="2821" width="7.109375" style="64" customWidth="1"/>
    <col min="2822" max="2822" width="5.109375" style="64" customWidth="1"/>
    <col min="2823" max="2823" width="5" style="64" customWidth="1"/>
    <col min="2824" max="2824" width="11.5546875" style="64" customWidth="1"/>
    <col min="2825" max="2825" width="10.44140625" style="64" customWidth="1"/>
    <col min="2826" max="2826" width="19.5546875" style="64" customWidth="1"/>
    <col min="2827" max="2827" width="7" style="64" customWidth="1"/>
    <col min="2828" max="3072" width="9.109375" style="64"/>
    <col min="3073" max="3073" width="3.33203125" style="64" customWidth="1"/>
    <col min="3074" max="3074" width="10" style="64" customWidth="1"/>
    <col min="3075" max="3075" width="13.5546875" style="64" bestFit="1" customWidth="1"/>
    <col min="3076" max="3076" width="8" style="64" customWidth="1"/>
    <col min="3077" max="3077" width="7.109375" style="64" customWidth="1"/>
    <col min="3078" max="3078" width="5.109375" style="64" customWidth="1"/>
    <col min="3079" max="3079" width="5" style="64" customWidth="1"/>
    <col min="3080" max="3080" width="11.5546875" style="64" customWidth="1"/>
    <col min="3081" max="3081" width="10.44140625" style="64" customWidth="1"/>
    <col min="3082" max="3082" width="19.5546875" style="64" customWidth="1"/>
    <col min="3083" max="3083" width="7" style="64" customWidth="1"/>
    <col min="3084" max="3328" width="9.109375" style="64"/>
    <col min="3329" max="3329" width="3.33203125" style="64" customWidth="1"/>
    <col min="3330" max="3330" width="10" style="64" customWidth="1"/>
    <col min="3331" max="3331" width="13.5546875" style="64" bestFit="1" customWidth="1"/>
    <col min="3332" max="3332" width="8" style="64" customWidth="1"/>
    <col min="3333" max="3333" width="7.109375" style="64" customWidth="1"/>
    <col min="3334" max="3334" width="5.109375" style="64" customWidth="1"/>
    <col min="3335" max="3335" width="5" style="64" customWidth="1"/>
    <col min="3336" max="3336" width="11.5546875" style="64" customWidth="1"/>
    <col min="3337" max="3337" width="10.44140625" style="64" customWidth="1"/>
    <col min="3338" max="3338" width="19.5546875" style="64" customWidth="1"/>
    <col min="3339" max="3339" width="7" style="64" customWidth="1"/>
    <col min="3340" max="3584" width="9.109375" style="64"/>
    <col min="3585" max="3585" width="3.33203125" style="64" customWidth="1"/>
    <col min="3586" max="3586" width="10" style="64" customWidth="1"/>
    <col min="3587" max="3587" width="13.5546875" style="64" bestFit="1" customWidth="1"/>
    <col min="3588" max="3588" width="8" style="64" customWidth="1"/>
    <col min="3589" max="3589" width="7.109375" style="64" customWidth="1"/>
    <col min="3590" max="3590" width="5.109375" style="64" customWidth="1"/>
    <col min="3591" max="3591" width="5" style="64" customWidth="1"/>
    <col min="3592" max="3592" width="11.5546875" style="64" customWidth="1"/>
    <col min="3593" max="3593" width="10.44140625" style="64" customWidth="1"/>
    <col min="3594" max="3594" width="19.5546875" style="64" customWidth="1"/>
    <col min="3595" max="3595" width="7" style="64" customWidth="1"/>
    <col min="3596" max="3840" width="9.109375" style="64"/>
    <col min="3841" max="3841" width="3.33203125" style="64" customWidth="1"/>
    <col min="3842" max="3842" width="10" style="64" customWidth="1"/>
    <col min="3843" max="3843" width="13.5546875" style="64" bestFit="1" customWidth="1"/>
    <col min="3844" max="3844" width="8" style="64" customWidth="1"/>
    <col min="3845" max="3845" width="7.109375" style="64" customWidth="1"/>
    <col min="3846" max="3846" width="5.109375" style="64" customWidth="1"/>
    <col min="3847" max="3847" width="5" style="64" customWidth="1"/>
    <col min="3848" max="3848" width="11.5546875" style="64" customWidth="1"/>
    <col min="3849" max="3849" width="10.44140625" style="64" customWidth="1"/>
    <col min="3850" max="3850" width="19.5546875" style="64" customWidth="1"/>
    <col min="3851" max="3851" width="7" style="64" customWidth="1"/>
    <col min="3852" max="4096" width="9.109375" style="64"/>
    <col min="4097" max="4097" width="3.33203125" style="64" customWidth="1"/>
    <col min="4098" max="4098" width="10" style="64" customWidth="1"/>
    <col min="4099" max="4099" width="13.5546875" style="64" bestFit="1" customWidth="1"/>
    <col min="4100" max="4100" width="8" style="64" customWidth="1"/>
    <col min="4101" max="4101" width="7.109375" style="64" customWidth="1"/>
    <col min="4102" max="4102" width="5.109375" style="64" customWidth="1"/>
    <col min="4103" max="4103" width="5" style="64" customWidth="1"/>
    <col min="4104" max="4104" width="11.5546875" style="64" customWidth="1"/>
    <col min="4105" max="4105" width="10.44140625" style="64" customWidth="1"/>
    <col min="4106" max="4106" width="19.5546875" style="64" customWidth="1"/>
    <col min="4107" max="4107" width="7" style="64" customWidth="1"/>
    <col min="4108" max="4352" width="9.109375" style="64"/>
    <col min="4353" max="4353" width="3.33203125" style="64" customWidth="1"/>
    <col min="4354" max="4354" width="10" style="64" customWidth="1"/>
    <col min="4355" max="4355" width="13.5546875" style="64" bestFit="1" customWidth="1"/>
    <col min="4356" max="4356" width="8" style="64" customWidth="1"/>
    <col min="4357" max="4357" width="7.109375" style="64" customWidth="1"/>
    <col min="4358" max="4358" width="5.109375" style="64" customWidth="1"/>
    <col min="4359" max="4359" width="5" style="64" customWidth="1"/>
    <col min="4360" max="4360" width="11.5546875" style="64" customWidth="1"/>
    <col min="4361" max="4361" width="10.44140625" style="64" customWidth="1"/>
    <col min="4362" max="4362" width="19.5546875" style="64" customWidth="1"/>
    <col min="4363" max="4363" width="7" style="64" customWidth="1"/>
    <col min="4364" max="4608" width="9.109375" style="64"/>
    <col min="4609" max="4609" width="3.33203125" style="64" customWidth="1"/>
    <col min="4610" max="4610" width="10" style="64" customWidth="1"/>
    <col min="4611" max="4611" width="13.5546875" style="64" bestFit="1" customWidth="1"/>
    <col min="4612" max="4612" width="8" style="64" customWidth="1"/>
    <col min="4613" max="4613" width="7.109375" style="64" customWidth="1"/>
    <col min="4614" max="4614" width="5.109375" style="64" customWidth="1"/>
    <col min="4615" max="4615" width="5" style="64" customWidth="1"/>
    <col min="4616" max="4616" width="11.5546875" style="64" customWidth="1"/>
    <col min="4617" max="4617" width="10.44140625" style="64" customWidth="1"/>
    <col min="4618" max="4618" width="19.5546875" style="64" customWidth="1"/>
    <col min="4619" max="4619" width="7" style="64" customWidth="1"/>
    <col min="4620" max="4864" width="9.109375" style="64"/>
    <col min="4865" max="4865" width="3.33203125" style="64" customWidth="1"/>
    <col min="4866" max="4866" width="10" style="64" customWidth="1"/>
    <col min="4867" max="4867" width="13.5546875" style="64" bestFit="1" customWidth="1"/>
    <col min="4868" max="4868" width="8" style="64" customWidth="1"/>
    <col min="4869" max="4869" width="7.109375" style="64" customWidth="1"/>
    <col min="4870" max="4870" width="5.109375" style="64" customWidth="1"/>
    <col min="4871" max="4871" width="5" style="64" customWidth="1"/>
    <col min="4872" max="4872" width="11.5546875" style="64" customWidth="1"/>
    <col min="4873" max="4873" width="10.44140625" style="64" customWidth="1"/>
    <col min="4874" max="4874" width="19.5546875" style="64" customWidth="1"/>
    <col min="4875" max="4875" width="7" style="64" customWidth="1"/>
    <col min="4876" max="5120" width="9.109375" style="64"/>
    <col min="5121" max="5121" width="3.33203125" style="64" customWidth="1"/>
    <col min="5122" max="5122" width="10" style="64" customWidth="1"/>
    <col min="5123" max="5123" width="13.5546875" style="64" bestFit="1" customWidth="1"/>
    <col min="5124" max="5124" width="8" style="64" customWidth="1"/>
    <col min="5125" max="5125" width="7.109375" style="64" customWidth="1"/>
    <col min="5126" max="5126" width="5.109375" style="64" customWidth="1"/>
    <col min="5127" max="5127" width="5" style="64" customWidth="1"/>
    <col min="5128" max="5128" width="11.5546875" style="64" customWidth="1"/>
    <col min="5129" max="5129" width="10.44140625" style="64" customWidth="1"/>
    <col min="5130" max="5130" width="19.5546875" style="64" customWidth="1"/>
    <col min="5131" max="5131" width="7" style="64" customWidth="1"/>
    <col min="5132" max="5376" width="9.109375" style="64"/>
    <col min="5377" max="5377" width="3.33203125" style="64" customWidth="1"/>
    <col min="5378" max="5378" width="10" style="64" customWidth="1"/>
    <col min="5379" max="5379" width="13.5546875" style="64" bestFit="1" customWidth="1"/>
    <col min="5380" max="5380" width="8" style="64" customWidth="1"/>
    <col min="5381" max="5381" width="7.109375" style="64" customWidth="1"/>
    <col min="5382" max="5382" width="5.109375" style="64" customWidth="1"/>
    <col min="5383" max="5383" width="5" style="64" customWidth="1"/>
    <col min="5384" max="5384" width="11.5546875" style="64" customWidth="1"/>
    <col min="5385" max="5385" width="10.44140625" style="64" customWidth="1"/>
    <col min="5386" max="5386" width="19.5546875" style="64" customWidth="1"/>
    <col min="5387" max="5387" width="7" style="64" customWidth="1"/>
    <col min="5388" max="5632" width="9.109375" style="64"/>
    <col min="5633" max="5633" width="3.33203125" style="64" customWidth="1"/>
    <col min="5634" max="5634" width="10" style="64" customWidth="1"/>
    <col min="5635" max="5635" width="13.5546875" style="64" bestFit="1" customWidth="1"/>
    <col min="5636" max="5636" width="8" style="64" customWidth="1"/>
    <col min="5637" max="5637" width="7.109375" style="64" customWidth="1"/>
    <col min="5638" max="5638" width="5.109375" style="64" customWidth="1"/>
    <col min="5639" max="5639" width="5" style="64" customWidth="1"/>
    <col min="5640" max="5640" width="11.5546875" style="64" customWidth="1"/>
    <col min="5641" max="5641" width="10.44140625" style="64" customWidth="1"/>
    <col min="5642" max="5642" width="19.5546875" style="64" customWidth="1"/>
    <col min="5643" max="5643" width="7" style="64" customWidth="1"/>
    <col min="5644" max="5888" width="9.109375" style="64"/>
    <col min="5889" max="5889" width="3.33203125" style="64" customWidth="1"/>
    <col min="5890" max="5890" width="10" style="64" customWidth="1"/>
    <col min="5891" max="5891" width="13.5546875" style="64" bestFit="1" customWidth="1"/>
    <col min="5892" max="5892" width="8" style="64" customWidth="1"/>
    <col min="5893" max="5893" width="7.109375" style="64" customWidth="1"/>
    <col min="5894" max="5894" width="5.109375" style="64" customWidth="1"/>
    <col min="5895" max="5895" width="5" style="64" customWidth="1"/>
    <col min="5896" max="5896" width="11.5546875" style="64" customWidth="1"/>
    <col min="5897" max="5897" width="10.44140625" style="64" customWidth="1"/>
    <col min="5898" max="5898" width="19.5546875" style="64" customWidth="1"/>
    <col min="5899" max="5899" width="7" style="64" customWidth="1"/>
    <col min="5900" max="6144" width="9.109375" style="64"/>
    <col min="6145" max="6145" width="3.33203125" style="64" customWidth="1"/>
    <col min="6146" max="6146" width="10" style="64" customWidth="1"/>
    <col min="6147" max="6147" width="13.5546875" style="64" bestFit="1" customWidth="1"/>
    <col min="6148" max="6148" width="8" style="64" customWidth="1"/>
    <col min="6149" max="6149" width="7.109375" style="64" customWidth="1"/>
    <col min="6150" max="6150" width="5.109375" style="64" customWidth="1"/>
    <col min="6151" max="6151" width="5" style="64" customWidth="1"/>
    <col min="6152" max="6152" width="11.5546875" style="64" customWidth="1"/>
    <col min="6153" max="6153" width="10.44140625" style="64" customWidth="1"/>
    <col min="6154" max="6154" width="19.5546875" style="64" customWidth="1"/>
    <col min="6155" max="6155" width="7" style="64" customWidth="1"/>
    <col min="6156" max="6400" width="9.109375" style="64"/>
    <col min="6401" max="6401" width="3.33203125" style="64" customWidth="1"/>
    <col min="6402" max="6402" width="10" style="64" customWidth="1"/>
    <col min="6403" max="6403" width="13.5546875" style="64" bestFit="1" customWidth="1"/>
    <col min="6404" max="6404" width="8" style="64" customWidth="1"/>
    <col min="6405" max="6405" width="7.109375" style="64" customWidth="1"/>
    <col min="6406" max="6406" width="5.109375" style="64" customWidth="1"/>
    <col min="6407" max="6407" width="5" style="64" customWidth="1"/>
    <col min="6408" max="6408" width="11.5546875" style="64" customWidth="1"/>
    <col min="6409" max="6409" width="10.44140625" style="64" customWidth="1"/>
    <col min="6410" max="6410" width="19.5546875" style="64" customWidth="1"/>
    <col min="6411" max="6411" width="7" style="64" customWidth="1"/>
    <col min="6412" max="6656" width="9.109375" style="64"/>
    <col min="6657" max="6657" width="3.33203125" style="64" customWidth="1"/>
    <col min="6658" max="6658" width="10" style="64" customWidth="1"/>
    <col min="6659" max="6659" width="13.5546875" style="64" bestFit="1" customWidth="1"/>
    <col min="6660" max="6660" width="8" style="64" customWidth="1"/>
    <col min="6661" max="6661" width="7.109375" style="64" customWidth="1"/>
    <col min="6662" max="6662" width="5.109375" style="64" customWidth="1"/>
    <col min="6663" max="6663" width="5" style="64" customWidth="1"/>
    <col min="6664" max="6664" width="11.5546875" style="64" customWidth="1"/>
    <col min="6665" max="6665" width="10.44140625" style="64" customWidth="1"/>
    <col min="6666" max="6666" width="19.5546875" style="64" customWidth="1"/>
    <col min="6667" max="6667" width="7" style="64" customWidth="1"/>
    <col min="6668" max="6912" width="9.109375" style="64"/>
    <col min="6913" max="6913" width="3.33203125" style="64" customWidth="1"/>
    <col min="6914" max="6914" width="10" style="64" customWidth="1"/>
    <col min="6915" max="6915" width="13.5546875" style="64" bestFit="1" customWidth="1"/>
    <col min="6916" max="6916" width="8" style="64" customWidth="1"/>
    <col min="6917" max="6917" width="7.109375" style="64" customWidth="1"/>
    <col min="6918" max="6918" width="5.109375" style="64" customWidth="1"/>
    <col min="6919" max="6919" width="5" style="64" customWidth="1"/>
    <col min="6920" max="6920" width="11.5546875" style="64" customWidth="1"/>
    <col min="6921" max="6921" width="10.44140625" style="64" customWidth="1"/>
    <col min="6922" max="6922" width="19.5546875" style="64" customWidth="1"/>
    <col min="6923" max="6923" width="7" style="64" customWidth="1"/>
    <col min="6924" max="7168" width="9.109375" style="64"/>
    <col min="7169" max="7169" width="3.33203125" style="64" customWidth="1"/>
    <col min="7170" max="7170" width="10" style="64" customWidth="1"/>
    <col min="7171" max="7171" width="13.5546875" style="64" bestFit="1" customWidth="1"/>
    <col min="7172" max="7172" width="8" style="64" customWidth="1"/>
    <col min="7173" max="7173" width="7.109375" style="64" customWidth="1"/>
    <col min="7174" max="7174" width="5.109375" style="64" customWidth="1"/>
    <col min="7175" max="7175" width="5" style="64" customWidth="1"/>
    <col min="7176" max="7176" width="11.5546875" style="64" customWidth="1"/>
    <col min="7177" max="7177" width="10.44140625" style="64" customWidth="1"/>
    <col min="7178" max="7178" width="19.5546875" style="64" customWidth="1"/>
    <col min="7179" max="7179" width="7" style="64" customWidth="1"/>
    <col min="7180" max="7424" width="9.109375" style="64"/>
    <col min="7425" max="7425" width="3.33203125" style="64" customWidth="1"/>
    <col min="7426" max="7426" width="10" style="64" customWidth="1"/>
    <col min="7427" max="7427" width="13.5546875" style="64" bestFit="1" customWidth="1"/>
    <col min="7428" max="7428" width="8" style="64" customWidth="1"/>
    <col min="7429" max="7429" width="7.109375" style="64" customWidth="1"/>
    <col min="7430" max="7430" width="5.109375" style="64" customWidth="1"/>
    <col min="7431" max="7431" width="5" style="64" customWidth="1"/>
    <col min="7432" max="7432" width="11.5546875" style="64" customWidth="1"/>
    <col min="7433" max="7433" width="10.44140625" style="64" customWidth="1"/>
    <col min="7434" max="7434" width="19.5546875" style="64" customWidth="1"/>
    <col min="7435" max="7435" width="7" style="64" customWidth="1"/>
    <col min="7436" max="7680" width="9.109375" style="64"/>
    <col min="7681" max="7681" width="3.33203125" style="64" customWidth="1"/>
    <col min="7682" max="7682" width="10" style="64" customWidth="1"/>
    <col min="7683" max="7683" width="13.5546875" style="64" bestFit="1" customWidth="1"/>
    <col min="7684" max="7684" width="8" style="64" customWidth="1"/>
    <col min="7685" max="7685" width="7.109375" style="64" customWidth="1"/>
    <col min="7686" max="7686" width="5.109375" style="64" customWidth="1"/>
    <col min="7687" max="7687" width="5" style="64" customWidth="1"/>
    <col min="7688" max="7688" width="11.5546875" style="64" customWidth="1"/>
    <col min="7689" max="7689" width="10.44140625" style="64" customWidth="1"/>
    <col min="7690" max="7690" width="19.5546875" style="64" customWidth="1"/>
    <col min="7691" max="7691" width="7" style="64" customWidth="1"/>
    <col min="7692" max="7936" width="9.109375" style="64"/>
    <col min="7937" max="7937" width="3.33203125" style="64" customWidth="1"/>
    <col min="7938" max="7938" width="10" style="64" customWidth="1"/>
    <col min="7939" max="7939" width="13.5546875" style="64" bestFit="1" customWidth="1"/>
    <col min="7940" max="7940" width="8" style="64" customWidth="1"/>
    <col min="7941" max="7941" width="7.109375" style="64" customWidth="1"/>
    <col min="7942" max="7942" width="5.109375" style="64" customWidth="1"/>
    <col min="7943" max="7943" width="5" style="64" customWidth="1"/>
    <col min="7944" max="7944" width="11.5546875" style="64" customWidth="1"/>
    <col min="7945" max="7945" width="10.44140625" style="64" customWidth="1"/>
    <col min="7946" max="7946" width="19.5546875" style="64" customWidth="1"/>
    <col min="7947" max="7947" width="7" style="64" customWidth="1"/>
    <col min="7948" max="8192" width="9.109375" style="64"/>
    <col min="8193" max="8193" width="3.33203125" style="64" customWidth="1"/>
    <col min="8194" max="8194" width="10" style="64" customWidth="1"/>
    <col min="8195" max="8195" width="13.5546875" style="64" bestFit="1" customWidth="1"/>
    <col min="8196" max="8196" width="8" style="64" customWidth="1"/>
    <col min="8197" max="8197" width="7.109375" style="64" customWidth="1"/>
    <col min="8198" max="8198" width="5.109375" style="64" customWidth="1"/>
    <col min="8199" max="8199" width="5" style="64" customWidth="1"/>
    <col min="8200" max="8200" width="11.5546875" style="64" customWidth="1"/>
    <col min="8201" max="8201" width="10.44140625" style="64" customWidth="1"/>
    <col min="8202" max="8202" width="19.5546875" style="64" customWidth="1"/>
    <col min="8203" max="8203" width="7" style="64" customWidth="1"/>
    <col min="8204" max="8448" width="9.109375" style="64"/>
    <col min="8449" max="8449" width="3.33203125" style="64" customWidth="1"/>
    <col min="8450" max="8450" width="10" style="64" customWidth="1"/>
    <col min="8451" max="8451" width="13.5546875" style="64" bestFit="1" customWidth="1"/>
    <col min="8452" max="8452" width="8" style="64" customWidth="1"/>
    <col min="8453" max="8453" width="7.109375" style="64" customWidth="1"/>
    <col min="8454" max="8454" width="5.109375" style="64" customWidth="1"/>
    <col min="8455" max="8455" width="5" style="64" customWidth="1"/>
    <col min="8456" max="8456" width="11.5546875" style="64" customWidth="1"/>
    <col min="8457" max="8457" width="10.44140625" style="64" customWidth="1"/>
    <col min="8458" max="8458" width="19.5546875" style="64" customWidth="1"/>
    <col min="8459" max="8459" width="7" style="64" customWidth="1"/>
    <col min="8460" max="8704" width="9.109375" style="64"/>
    <col min="8705" max="8705" width="3.33203125" style="64" customWidth="1"/>
    <col min="8706" max="8706" width="10" style="64" customWidth="1"/>
    <col min="8707" max="8707" width="13.5546875" style="64" bestFit="1" customWidth="1"/>
    <col min="8708" max="8708" width="8" style="64" customWidth="1"/>
    <col min="8709" max="8709" width="7.109375" style="64" customWidth="1"/>
    <col min="8710" max="8710" width="5.109375" style="64" customWidth="1"/>
    <col min="8711" max="8711" width="5" style="64" customWidth="1"/>
    <col min="8712" max="8712" width="11.5546875" style="64" customWidth="1"/>
    <col min="8713" max="8713" width="10.44140625" style="64" customWidth="1"/>
    <col min="8714" max="8714" width="19.5546875" style="64" customWidth="1"/>
    <col min="8715" max="8715" width="7" style="64" customWidth="1"/>
    <col min="8716" max="8960" width="9.109375" style="64"/>
    <col min="8961" max="8961" width="3.33203125" style="64" customWidth="1"/>
    <col min="8962" max="8962" width="10" style="64" customWidth="1"/>
    <col min="8963" max="8963" width="13.5546875" style="64" bestFit="1" customWidth="1"/>
    <col min="8964" max="8964" width="8" style="64" customWidth="1"/>
    <col min="8965" max="8965" width="7.109375" style="64" customWidth="1"/>
    <col min="8966" max="8966" width="5.109375" style="64" customWidth="1"/>
    <col min="8967" max="8967" width="5" style="64" customWidth="1"/>
    <col min="8968" max="8968" width="11.5546875" style="64" customWidth="1"/>
    <col min="8969" max="8969" width="10.44140625" style="64" customWidth="1"/>
    <col min="8970" max="8970" width="19.5546875" style="64" customWidth="1"/>
    <col min="8971" max="8971" width="7" style="64" customWidth="1"/>
    <col min="8972" max="9216" width="9.109375" style="64"/>
    <col min="9217" max="9217" width="3.33203125" style="64" customWidth="1"/>
    <col min="9218" max="9218" width="10" style="64" customWidth="1"/>
    <col min="9219" max="9219" width="13.5546875" style="64" bestFit="1" customWidth="1"/>
    <col min="9220" max="9220" width="8" style="64" customWidth="1"/>
    <col min="9221" max="9221" width="7.109375" style="64" customWidth="1"/>
    <col min="9222" max="9222" width="5.109375" style="64" customWidth="1"/>
    <col min="9223" max="9223" width="5" style="64" customWidth="1"/>
    <col min="9224" max="9224" width="11.5546875" style="64" customWidth="1"/>
    <col min="9225" max="9225" width="10.44140625" style="64" customWidth="1"/>
    <col min="9226" max="9226" width="19.5546875" style="64" customWidth="1"/>
    <col min="9227" max="9227" width="7" style="64" customWidth="1"/>
    <col min="9228" max="9472" width="9.109375" style="64"/>
    <col min="9473" max="9473" width="3.33203125" style="64" customWidth="1"/>
    <col min="9474" max="9474" width="10" style="64" customWidth="1"/>
    <col min="9475" max="9475" width="13.5546875" style="64" bestFit="1" customWidth="1"/>
    <col min="9476" max="9476" width="8" style="64" customWidth="1"/>
    <col min="9477" max="9477" width="7.109375" style="64" customWidth="1"/>
    <col min="9478" max="9478" width="5.109375" style="64" customWidth="1"/>
    <col min="9479" max="9479" width="5" style="64" customWidth="1"/>
    <col min="9480" max="9480" width="11.5546875" style="64" customWidth="1"/>
    <col min="9481" max="9481" width="10.44140625" style="64" customWidth="1"/>
    <col min="9482" max="9482" width="19.5546875" style="64" customWidth="1"/>
    <col min="9483" max="9483" width="7" style="64" customWidth="1"/>
    <col min="9484" max="9728" width="9.109375" style="64"/>
    <col min="9729" max="9729" width="3.33203125" style="64" customWidth="1"/>
    <col min="9730" max="9730" width="10" style="64" customWidth="1"/>
    <col min="9731" max="9731" width="13.5546875" style="64" bestFit="1" customWidth="1"/>
    <col min="9732" max="9732" width="8" style="64" customWidth="1"/>
    <col min="9733" max="9733" width="7.109375" style="64" customWidth="1"/>
    <col min="9734" max="9734" width="5.109375" style="64" customWidth="1"/>
    <col min="9735" max="9735" width="5" style="64" customWidth="1"/>
    <col min="9736" max="9736" width="11.5546875" style="64" customWidth="1"/>
    <col min="9737" max="9737" width="10.44140625" style="64" customWidth="1"/>
    <col min="9738" max="9738" width="19.5546875" style="64" customWidth="1"/>
    <col min="9739" max="9739" width="7" style="64" customWidth="1"/>
    <col min="9740" max="9984" width="9.109375" style="64"/>
    <col min="9985" max="9985" width="3.33203125" style="64" customWidth="1"/>
    <col min="9986" max="9986" width="10" style="64" customWidth="1"/>
    <col min="9987" max="9987" width="13.5546875" style="64" bestFit="1" customWidth="1"/>
    <col min="9988" max="9988" width="8" style="64" customWidth="1"/>
    <col min="9989" max="9989" width="7.109375" style="64" customWidth="1"/>
    <col min="9990" max="9990" width="5.109375" style="64" customWidth="1"/>
    <col min="9991" max="9991" width="5" style="64" customWidth="1"/>
    <col min="9992" max="9992" width="11.5546875" style="64" customWidth="1"/>
    <col min="9993" max="9993" width="10.44140625" style="64" customWidth="1"/>
    <col min="9994" max="9994" width="19.5546875" style="64" customWidth="1"/>
    <col min="9995" max="9995" width="7" style="64" customWidth="1"/>
    <col min="9996" max="10240" width="9.109375" style="64"/>
    <col min="10241" max="10241" width="3.33203125" style="64" customWidth="1"/>
    <col min="10242" max="10242" width="10" style="64" customWidth="1"/>
    <col min="10243" max="10243" width="13.5546875" style="64" bestFit="1" customWidth="1"/>
    <col min="10244" max="10244" width="8" style="64" customWidth="1"/>
    <col min="10245" max="10245" width="7.109375" style="64" customWidth="1"/>
    <col min="10246" max="10246" width="5.109375" style="64" customWidth="1"/>
    <col min="10247" max="10247" width="5" style="64" customWidth="1"/>
    <col min="10248" max="10248" width="11.5546875" style="64" customWidth="1"/>
    <col min="10249" max="10249" width="10.44140625" style="64" customWidth="1"/>
    <col min="10250" max="10250" width="19.5546875" style="64" customWidth="1"/>
    <col min="10251" max="10251" width="7" style="64" customWidth="1"/>
    <col min="10252" max="10496" width="9.109375" style="64"/>
    <col min="10497" max="10497" width="3.33203125" style="64" customWidth="1"/>
    <col min="10498" max="10498" width="10" style="64" customWidth="1"/>
    <col min="10499" max="10499" width="13.5546875" style="64" bestFit="1" customWidth="1"/>
    <col min="10500" max="10500" width="8" style="64" customWidth="1"/>
    <col min="10501" max="10501" width="7.109375" style="64" customWidth="1"/>
    <col min="10502" max="10502" width="5.109375" style="64" customWidth="1"/>
    <col min="10503" max="10503" width="5" style="64" customWidth="1"/>
    <col min="10504" max="10504" width="11.5546875" style="64" customWidth="1"/>
    <col min="10505" max="10505" width="10.44140625" style="64" customWidth="1"/>
    <col min="10506" max="10506" width="19.5546875" style="64" customWidth="1"/>
    <col min="10507" max="10507" width="7" style="64" customWidth="1"/>
    <col min="10508" max="10752" width="9.109375" style="64"/>
    <col min="10753" max="10753" width="3.33203125" style="64" customWidth="1"/>
    <col min="10754" max="10754" width="10" style="64" customWidth="1"/>
    <col min="10755" max="10755" width="13.5546875" style="64" bestFit="1" customWidth="1"/>
    <col min="10756" max="10756" width="8" style="64" customWidth="1"/>
    <col min="10757" max="10757" width="7.109375" style="64" customWidth="1"/>
    <col min="10758" max="10758" width="5.109375" style="64" customWidth="1"/>
    <col min="10759" max="10759" width="5" style="64" customWidth="1"/>
    <col min="10760" max="10760" width="11.5546875" style="64" customWidth="1"/>
    <col min="10761" max="10761" width="10.44140625" style="64" customWidth="1"/>
    <col min="10762" max="10762" width="19.5546875" style="64" customWidth="1"/>
    <col min="10763" max="10763" width="7" style="64" customWidth="1"/>
    <col min="10764" max="11008" width="9.109375" style="64"/>
    <col min="11009" max="11009" width="3.33203125" style="64" customWidth="1"/>
    <col min="11010" max="11010" width="10" style="64" customWidth="1"/>
    <col min="11011" max="11011" width="13.5546875" style="64" bestFit="1" customWidth="1"/>
    <col min="11012" max="11012" width="8" style="64" customWidth="1"/>
    <col min="11013" max="11013" width="7.109375" style="64" customWidth="1"/>
    <col min="11014" max="11014" width="5.109375" style="64" customWidth="1"/>
    <col min="11015" max="11015" width="5" style="64" customWidth="1"/>
    <col min="11016" max="11016" width="11.5546875" style="64" customWidth="1"/>
    <col min="11017" max="11017" width="10.44140625" style="64" customWidth="1"/>
    <col min="11018" max="11018" width="19.5546875" style="64" customWidth="1"/>
    <col min="11019" max="11019" width="7" style="64" customWidth="1"/>
    <col min="11020" max="11264" width="9.109375" style="64"/>
    <col min="11265" max="11265" width="3.33203125" style="64" customWidth="1"/>
    <col min="11266" max="11266" width="10" style="64" customWidth="1"/>
    <col min="11267" max="11267" width="13.5546875" style="64" bestFit="1" customWidth="1"/>
    <col min="11268" max="11268" width="8" style="64" customWidth="1"/>
    <col min="11269" max="11269" width="7.109375" style="64" customWidth="1"/>
    <col min="11270" max="11270" width="5.109375" style="64" customWidth="1"/>
    <col min="11271" max="11271" width="5" style="64" customWidth="1"/>
    <col min="11272" max="11272" width="11.5546875" style="64" customWidth="1"/>
    <col min="11273" max="11273" width="10.44140625" style="64" customWidth="1"/>
    <col min="11274" max="11274" width="19.5546875" style="64" customWidth="1"/>
    <col min="11275" max="11275" width="7" style="64" customWidth="1"/>
    <col min="11276" max="11520" width="9.109375" style="64"/>
    <col min="11521" max="11521" width="3.33203125" style="64" customWidth="1"/>
    <col min="11522" max="11522" width="10" style="64" customWidth="1"/>
    <col min="11523" max="11523" width="13.5546875" style="64" bestFit="1" customWidth="1"/>
    <col min="11524" max="11524" width="8" style="64" customWidth="1"/>
    <col min="11525" max="11525" width="7.109375" style="64" customWidth="1"/>
    <col min="11526" max="11526" width="5.109375" style="64" customWidth="1"/>
    <col min="11527" max="11527" width="5" style="64" customWidth="1"/>
    <col min="11528" max="11528" width="11.5546875" style="64" customWidth="1"/>
    <col min="11529" max="11529" width="10.44140625" style="64" customWidth="1"/>
    <col min="11530" max="11530" width="19.5546875" style="64" customWidth="1"/>
    <col min="11531" max="11531" width="7" style="64" customWidth="1"/>
    <col min="11532" max="11776" width="9.109375" style="64"/>
    <col min="11777" max="11777" width="3.33203125" style="64" customWidth="1"/>
    <col min="11778" max="11778" width="10" style="64" customWidth="1"/>
    <col min="11779" max="11779" width="13.5546875" style="64" bestFit="1" customWidth="1"/>
    <col min="11780" max="11780" width="8" style="64" customWidth="1"/>
    <col min="11781" max="11781" width="7.109375" style="64" customWidth="1"/>
    <col min="11782" max="11782" width="5.109375" style="64" customWidth="1"/>
    <col min="11783" max="11783" width="5" style="64" customWidth="1"/>
    <col min="11784" max="11784" width="11.5546875" style="64" customWidth="1"/>
    <col min="11785" max="11785" width="10.44140625" style="64" customWidth="1"/>
    <col min="11786" max="11786" width="19.5546875" style="64" customWidth="1"/>
    <col min="11787" max="11787" width="7" style="64" customWidth="1"/>
    <col min="11788" max="12032" width="9.109375" style="64"/>
    <col min="12033" max="12033" width="3.33203125" style="64" customWidth="1"/>
    <col min="12034" max="12034" width="10" style="64" customWidth="1"/>
    <col min="12035" max="12035" width="13.5546875" style="64" bestFit="1" customWidth="1"/>
    <col min="12036" max="12036" width="8" style="64" customWidth="1"/>
    <col min="12037" max="12037" width="7.109375" style="64" customWidth="1"/>
    <col min="12038" max="12038" width="5.109375" style="64" customWidth="1"/>
    <col min="12039" max="12039" width="5" style="64" customWidth="1"/>
    <col min="12040" max="12040" width="11.5546875" style="64" customWidth="1"/>
    <col min="12041" max="12041" width="10.44140625" style="64" customWidth="1"/>
    <col min="12042" max="12042" width="19.5546875" style="64" customWidth="1"/>
    <col min="12043" max="12043" width="7" style="64" customWidth="1"/>
    <col min="12044" max="12288" width="9.109375" style="64"/>
    <col min="12289" max="12289" width="3.33203125" style="64" customWidth="1"/>
    <col min="12290" max="12290" width="10" style="64" customWidth="1"/>
    <col min="12291" max="12291" width="13.5546875" style="64" bestFit="1" customWidth="1"/>
    <col min="12292" max="12292" width="8" style="64" customWidth="1"/>
    <col min="12293" max="12293" width="7.109375" style="64" customWidth="1"/>
    <col min="12294" max="12294" width="5.109375" style="64" customWidth="1"/>
    <col min="12295" max="12295" width="5" style="64" customWidth="1"/>
    <col min="12296" max="12296" width="11.5546875" style="64" customWidth="1"/>
    <col min="12297" max="12297" width="10.44140625" style="64" customWidth="1"/>
    <col min="12298" max="12298" width="19.5546875" style="64" customWidth="1"/>
    <col min="12299" max="12299" width="7" style="64" customWidth="1"/>
    <col min="12300" max="12544" width="9.109375" style="64"/>
    <col min="12545" max="12545" width="3.33203125" style="64" customWidth="1"/>
    <col min="12546" max="12546" width="10" style="64" customWidth="1"/>
    <col min="12547" max="12547" width="13.5546875" style="64" bestFit="1" customWidth="1"/>
    <col min="12548" max="12548" width="8" style="64" customWidth="1"/>
    <col min="12549" max="12549" width="7.109375" style="64" customWidth="1"/>
    <col min="12550" max="12550" width="5.109375" style="64" customWidth="1"/>
    <col min="12551" max="12551" width="5" style="64" customWidth="1"/>
    <col min="12552" max="12552" width="11.5546875" style="64" customWidth="1"/>
    <col min="12553" max="12553" width="10.44140625" style="64" customWidth="1"/>
    <col min="12554" max="12554" width="19.5546875" style="64" customWidth="1"/>
    <col min="12555" max="12555" width="7" style="64" customWidth="1"/>
    <col min="12556" max="12800" width="9.109375" style="64"/>
    <col min="12801" max="12801" width="3.33203125" style="64" customWidth="1"/>
    <col min="12802" max="12802" width="10" style="64" customWidth="1"/>
    <col min="12803" max="12803" width="13.5546875" style="64" bestFit="1" customWidth="1"/>
    <col min="12804" max="12804" width="8" style="64" customWidth="1"/>
    <col min="12805" max="12805" width="7.109375" style="64" customWidth="1"/>
    <col min="12806" max="12806" width="5.109375" style="64" customWidth="1"/>
    <col min="12807" max="12807" width="5" style="64" customWidth="1"/>
    <col min="12808" max="12808" width="11.5546875" style="64" customWidth="1"/>
    <col min="12809" max="12809" width="10.44140625" style="64" customWidth="1"/>
    <col min="12810" max="12810" width="19.5546875" style="64" customWidth="1"/>
    <col min="12811" max="12811" width="7" style="64" customWidth="1"/>
    <col min="12812" max="13056" width="9.109375" style="64"/>
    <col min="13057" max="13057" width="3.33203125" style="64" customWidth="1"/>
    <col min="13058" max="13058" width="10" style="64" customWidth="1"/>
    <col min="13059" max="13059" width="13.5546875" style="64" bestFit="1" customWidth="1"/>
    <col min="13060" max="13060" width="8" style="64" customWidth="1"/>
    <col min="13061" max="13061" width="7.109375" style="64" customWidth="1"/>
    <col min="13062" max="13062" width="5.109375" style="64" customWidth="1"/>
    <col min="13063" max="13063" width="5" style="64" customWidth="1"/>
    <col min="13064" max="13064" width="11.5546875" style="64" customWidth="1"/>
    <col min="13065" max="13065" width="10.44140625" style="64" customWidth="1"/>
    <col min="13066" max="13066" width="19.5546875" style="64" customWidth="1"/>
    <col min="13067" max="13067" width="7" style="64" customWidth="1"/>
    <col min="13068" max="13312" width="9.109375" style="64"/>
    <col min="13313" max="13313" width="3.33203125" style="64" customWidth="1"/>
    <col min="13314" max="13314" width="10" style="64" customWidth="1"/>
    <col min="13315" max="13315" width="13.5546875" style="64" bestFit="1" customWidth="1"/>
    <col min="13316" max="13316" width="8" style="64" customWidth="1"/>
    <col min="13317" max="13317" width="7.109375" style="64" customWidth="1"/>
    <col min="13318" max="13318" width="5.109375" style="64" customWidth="1"/>
    <col min="13319" max="13319" width="5" style="64" customWidth="1"/>
    <col min="13320" max="13320" width="11.5546875" style="64" customWidth="1"/>
    <col min="13321" max="13321" width="10.44140625" style="64" customWidth="1"/>
    <col min="13322" max="13322" width="19.5546875" style="64" customWidth="1"/>
    <col min="13323" max="13323" width="7" style="64" customWidth="1"/>
    <col min="13324" max="13568" width="9.109375" style="64"/>
    <col min="13569" max="13569" width="3.33203125" style="64" customWidth="1"/>
    <col min="13570" max="13570" width="10" style="64" customWidth="1"/>
    <col min="13571" max="13571" width="13.5546875" style="64" bestFit="1" customWidth="1"/>
    <col min="13572" max="13572" width="8" style="64" customWidth="1"/>
    <col min="13573" max="13573" width="7.109375" style="64" customWidth="1"/>
    <col min="13574" max="13574" width="5.109375" style="64" customWidth="1"/>
    <col min="13575" max="13575" width="5" style="64" customWidth="1"/>
    <col min="13576" max="13576" width="11.5546875" style="64" customWidth="1"/>
    <col min="13577" max="13577" width="10.44140625" style="64" customWidth="1"/>
    <col min="13578" max="13578" width="19.5546875" style="64" customWidth="1"/>
    <col min="13579" max="13579" width="7" style="64" customWidth="1"/>
    <col min="13580" max="13824" width="9.109375" style="64"/>
    <col min="13825" max="13825" width="3.33203125" style="64" customWidth="1"/>
    <col min="13826" max="13826" width="10" style="64" customWidth="1"/>
    <col min="13827" max="13827" width="13.5546875" style="64" bestFit="1" customWidth="1"/>
    <col min="13828" max="13828" width="8" style="64" customWidth="1"/>
    <col min="13829" max="13829" width="7.109375" style="64" customWidth="1"/>
    <col min="13830" max="13830" width="5.109375" style="64" customWidth="1"/>
    <col min="13831" max="13831" width="5" style="64" customWidth="1"/>
    <col min="13832" max="13832" width="11.5546875" style="64" customWidth="1"/>
    <col min="13833" max="13833" width="10.44140625" style="64" customWidth="1"/>
    <col min="13834" max="13834" width="19.5546875" style="64" customWidth="1"/>
    <col min="13835" max="13835" width="7" style="64" customWidth="1"/>
    <col min="13836" max="14080" width="9.109375" style="64"/>
    <col min="14081" max="14081" width="3.33203125" style="64" customWidth="1"/>
    <col min="14082" max="14082" width="10" style="64" customWidth="1"/>
    <col min="14083" max="14083" width="13.5546875" style="64" bestFit="1" customWidth="1"/>
    <col min="14084" max="14084" width="8" style="64" customWidth="1"/>
    <col min="14085" max="14085" width="7.109375" style="64" customWidth="1"/>
    <col min="14086" max="14086" width="5.109375" style="64" customWidth="1"/>
    <col min="14087" max="14087" width="5" style="64" customWidth="1"/>
    <col min="14088" max="14088" width="11.5546875" style="64" customWidth="1"/>
    <col min="14089" max="14089" width="10.44140625" style="64" customWidth="1"/>
    <col min="14090" max="14090" width="19.5546875" style="64" customWidth="1"/>
    <col min="14091" max="14091" width="7" style="64" customWidth="1"/>
    <col min="14092" max="14336" width="9.109375" style="64"/>
    <col min="14337" max="14337" width="3.33203125" style="64" customWidth="1"/>
    <col min="14338" max="14338" width="10" style="64" customWidth="1"/>
    <col min="14339" max="14339" width="13.5546875" style="64" bestFit="1" customWidth="1"/>
    <col min="14340" max="14340" width="8" style="64" customWidth="1"/>
    <col min="14341" max="14341" width="7.109375" style="64" customWidth="1"/>
    <col min="14342" max="14342" width="5.109375" style="64" customWidth="1"/>
    <col min="14343" max="14343" width="5" style="64" customWidth="1"/>
    <col min="14344" max="14344" width="11.5546875" style="64" customWidth="1"/>
    <col min="14345" max="14345" width="10.44140625" style="64" customWidth="1"/>
    <col min="14346" max="14346" width="19.5546875" style="64" customWidth="1"/>
    <col min="14347" max="14347" width="7" style="64" customWidth="1"/>
    <col min="14348" max="14592" width="9.109375" style="64"/>
    <col min="14593" max="14593" width="3.33203125" style="64" customWidth="1"/>
    <col min="14594" max="14594" width="10" style="64" customWidth="1"/>
    <col min="14595" max="14595" width="13.5546875" style="64" bestFit="1" customWidth="1"/>
    <col min="14596" max="14596" width="8" style="64" customWidth="1"/>
    <col min="14597" max="14597" width="7.109375" style="64" customWidth="1"/>
    <col min="14598" max="14598" width="5.109375" style="64" customWidth="1"/>
    <col min="14599" max="14599" width="5" style="64" customWidth="1"/>
    <col min="14600" max="14600" width="11.5546875" style="64" customWidth="1"/>
    <col min="14601" max="14601" width="10.44140625" style="64" customWidth="1"/>
    <col min="14602" max="14602" width="19.5546875" style="64" customWidth="1"/>
    <col min="14603" max="14603" width="7" style="64" customWidth="1"/>
    <col min="14604" max="14848" width="9.109375" style="64"/>
    <col min="14849" max="14849" width="3.33203125" style="64" customWidth="1"/>
    <col min="14850" max="14850" width="10" style="64" customWidth="1"/>
    <col min="14851" max="14851" width="13.5546875" style="64" bestFit="1" customWidth="1"/>
    <col min="14852" max="14852" width="8" style="64" customWidth="1"/>
    <col min="14853" max="14853" width="7.109375" style="64" customWidth="1"/>
    <col min="14854" max="14854" width="5.109375" style="64" customWidth="1"/>
    <col min="14855" max="14855" width="5" style="64" customWidth="1"/>
    <col min="14856" max="14856" width="11.5546875" style="64" customWidth="1"/>
    <col min="14857" max="14857" width="10.44140625" style="64" customWidth="1"/>
    <col min="14858" max="14858" width="19.5546875" style="64" customWidth="1"/>
    <col min="14859" max="14859" width="7" style="64" customWidth="1"/>
    <col min="14860" max="15104" width="9.109375" style="64"/>
    <col min="15105" max="15105" width="3.33203125" style="64" customWidth="1"/>
    <col min="15106" max="15106" width="10" style="64" customWidth="1"/>
    <col min="15107" max="15107" width="13.5546875" style="64" bestFit="1" customWidth="1"/>
    <col min="15108" max="15108" width="8" style="64" customWidth="1"/>
    <col min="15109" max="15109" width="7.109375" style="64" customWidth="1"/>
    <col min="15110" max="15110" width="5.109375" style="64" customWidth="1"/>
    <col min="15111" max="15111" width="5" style="64" customWidth="1"/>
    <col min="15112" max="15112" width="11.5546875" style="64" customWidth="1"/>
    <col min="15113" max="15113" width="10.44140625" style="64" customWidth="1"/>
    <col min="15114" max="15114" width="19.5546875" style="64" customWidth="1"/>
    <col min="15115" max="15115" width="7" style="64" customWidth="1"/>
    <col min="15116" max="15360" width="9.109375" style="64"/>
    <col min="15361" max="15361" width="3.33203125" style="64" customWidth="1"/>
    <col min="15362" max="15362" width="10" style="64" customWidth="1"/>
    <col min="15363" max="15363" width="13.5546875" style="64" bestFit="1" customWidth="1"/>
    <col min="15364" max="15364" width="8" style="64" customWidth="1"/>
    <col min="15365" max="15365" width="7.109375" style="64" customWidth="1"/>
    <col min="15366" max="15366" width="5.109375" style="64" customWidth="1"/>
    <col min="15367" max="15367" width="5" style="64" customWidth="1"/>
    <col min="15368" max="15368" width="11.5546875" style="64" customWidth="1"/>
    <col min="15369" max="15369" width="10.44140625" style="64" customWidth="1"/>
    <col min="15370" max="15370" width="19.5546875" style="64" customWidth="1"/>
    <col min="15371" max="15371" width="7" style="64" customWidth="1"/>
    <col min="15372" max="15616" width="9.109375" style="64"/>
    <col min="15617" max="15617" width="3.33203125" style="64" customWidth="1"/>
    <col min="15618" max="15618" width="10" style="64" customWidth="1"/>
    <col min="15619" max="15619" width="13.5546875" style="64" bestFit="1" customWidth="1"/>
    <col min="15620" max="15620" width="8" style="64" customWidth="1"/>
    <col min="15621" max="15621" width="7.109375" style="64" customWidth="1"/>
    <col min="15622" max="15622" width="5.109375" style="64" customWidth="1"/>
    <col min="15623" max="15623" width="5" style="64" customWidth="1"/>
    <col min="15624" max="15624" width="11.5546875" style="64" customWidth="1"/>
    <col min="15625" max="15625" width="10.44140625" style="64" customWidth="1"/>
    <col min="15626" max="15626" width="19.5546875" style="64" customWidth="1"/>
    <col min="15627" max="15627" width="7" style="64" customWidth="1"/>
    <col min="15628" max="15872" width="9.109375" style="64"/>
    <col min="15873" max="15873" width="3.33203125" style="64" customWidth="1"/>
    <col min="15874" max="15874" width="10" style="64" customWidth="1"/>
    <col min="15875" max="15875" width="13.5546875" style="64" bestFit="1" customWidth="1"/>
    <col min="15876" max="15876" width="8" style="64" customWidth="1"/>
    <col min="15877" max="15877" width="7.109375" style="64" customWidth="1"/>
    <col min="15878" max="15878" width="5.109375" style="64" customWidth="1"/>
    <col min="15879" max="15879" width="5" style="64" customWidth="1"/>
    <col min="15880" max="15880" width="11.5546875" style="64" customWidth="1"/>
    <col min="15881" max="15881" width="10.44140625" style="64" customWidth="1"/>
    <col min="15882" max="15882" width="19.5546875" style="64" customWidth="1"/>
    <col min="15883" max="15883" width="7" style="64" customWidth="1"/>
    <col min="15884" max="16128" width="9.109375" style="64"/>
    <col min="16129" max="16129" width="3.33203125" style="64" customWidth="1"/>
    <col min="16130" max="16130" width="10" style="64" customWidth="1"/>
    <col min="16131" max="16131" width="13.5546875" style="64" bestFit="1" customWidth="1"/>
    <col min="16132" max="16132" width="8" style="64" customWidth="1"/>
    <col min="16133" max="16133" width="7.109375" style="64" customWidth="1"/>
    <col min="16134" max="16134" width="5.109375" style="64" customWidth="1"/>
    <col min="16135" max="16135" width="5" style="64" customWidth="1"/>
    <col min="16136" max="16136" width="11.5546875" style="64" customWidth="1"/>
    <col min="16137" max="16137" width="10.44140625" style="64" customWidth="1"/>
    <col min="16138" max="16138" width="19.5546875" style="64" customWidth="1"/>
    <col min="16139" max="16139" width="7" style="64" customWidth="1"/>
    <col min="16140" max="16384" width="9.109375" style="64"/>
  </cols>
  <sheetData>
    <row r="1" spans="1:19" ht="32.25" customHeight="1" x14ac:dyDescent="0.25">
      <c r="A1" s="123" t="s">
        <v>325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9" ht="24.75" customHeight="1" x14ac:dyDescent="0.25">
      <c r="B2" s="65" t="s">
        <v>17</v>
      </c>
      <c r="C2" s="124"/>
      <c r="D2" s="124"/>
    </row>
    <row r="4" spans="1:19" ht="22.5" customHeight="1" x14ac:dyDescent="0.25">
      <c r="C4" s="66" t="s">
        <v>326</v>
      </c>
      <c r="D4" s="125" t="s">
        <v>111</v>
      </c>
      <c r="E4" s="126"/>
      <c r="F4" s="126"/>
      <c r="G4" s="127"/>
      <c r="H4" s="103"/>
      <c r="I4" s="67"/>
    </row>
    <row r="5" spans="1:19" x14ac:dyDescent="0.25">
      <c r="C5" s="66"/>
      <c r="D5" s="67"/>
      <c r="E5" s="67"/>
      <c r="F5" s="67"/>
      <c r="G5" s="67"/>
      <c r="H5" s="67"/>
      <c r="J5" s="66"/>
      <c r="K5" s="68"/>
      <c r="S5" s="64" t="s">
        <v>157</v>
      </c>
    </row>
    <row r="6" spans="1:19" x14ac:dyDescent="0.25">
      <c r="C6" s="66" t="s">
        <v>327</v>
      </c>
      <c r="D6" s="128" t="s">
        <v>328</v>
      </c>
      <c r="E6" s="129"/>
      <c r="F6" s="129"/>
      <c r="G6" s="129"/>
      <c r="H6" s="129"/>
      <c r="I6" s="129"/>
      <c r="J6" s="130"/>
      <c r="S6" s="64" t="s">
        <v>351</v>
      </c>
    </row>
    <row r="7" spans="1:19" x14ac:dyDescent="0.25">
      <c r="C7" s="66"/>
      <c r="D7" s="69"/>
      <c r="E7" s="69"/>
      <c r="F7" s="69"/>
      <c r="G7" s="69"/>
      <c r="H7" s="69"/>
      <c r="I7" s="69"/>
      <c r="J7" s="69"/>
      <c r="S7" s="64" t="s">
        <v>190</v>
      </c>
    </row>
    <row r="8" spans="1:19" ht="15.6" x14ac:dyDescent="0.3">
      <c r="B8" s="70" t="s">
        <v>329</v>
      </c>
      <c r="C8" s="71"/>
      <c r="D8" s="71"/>
      <c r="E8" s="71"/>
      <c r="F8" s="71"/>
      <c r="G8" s="71"/>
      <c r="H8" s="71"/>
      <c r="I8" s="71"/>
      <c r="S8" s="64" t="s">
        <v>311</v>
      </c>
    </row>
    <row r="9" spans="1:19" x14ac:dyDescent="0.25">
      <c r="B9" s="72" t="s">
        <v>330</v>
      </c>
      <c r="C9" s="71"/>
      <c r="D9" s="71"/>
      <c r="E9" s="71"/>
      <c r="F9" s="71"/>
      <c r="G9" s="71"/>
      <c r="H9" s="71"/>
      <c r="I9" s="71"/>
      <c r="J9" s="73">
        <f>SUM(J11:J48)</f>
        <v>0</v>
      </c>
      <c r="S9" s="64" t="s">
        <v>309</v>
      </c>
    </row>
    <row r="10" spans="1:19" x14ac:dyDescent="0.25">
      <c r="B10" s="65" t="s">
        <v>331</v>
      </c>
      <c r="C10" s="65" t="s">
        <v>332</v>
      </c>
      <c r="D10" s="65" t="s">
        <v>333</v>
      </c>
      <c r="E10" s="65" t="s">
        <v>334</v>
      </c>
      <c r="F10" s="65" t="s">
        <v>335</v>
      </c>
      <c r="G10" s="74" t="s">
        <v>336</v>
      </c>
      <c r="H10" s="74" t="s">
        <v>337</v>
      </c>
      <c r="I10" s="74" t="s">
        <v>338</v>
      </c>
      <c r="J10" s="66" t="s">
        <v>339</v>
      </c>
      <c r="S10" s="64" t="s">
        <v>307</v>
      </c>
    </row>
    <row r="11" spans="1:19" ht="16.5" customHeight="1" x14ac:dyDescent="0.25">
      <c r="B11" s="77"/>
      <c r="C11" s="100" t="s">
        <v>340</v>
      </c>
      <c r="D11" s="100" t="s">
        <v>341</v>
      </c>
      <c r="E11" s="100" t="s">
        <v>340</v>
      </c>
      <c r="F11" s="77"/>
      <c r="G11" s="100" t="s">
        <v>340</v>
      </c>
      <c r="H11" s="77"/>
      <c r="I11" s="77"/>
      <c r="J11" s="101"/>
      <c r="S11" s="64" t="s">
        <v>305</v>
      </c>
    </row>
    <row r="12" spans="1:19" x14ac:dyDescent="0.25">
      <c r="B12" s="77"/>
      <c r="C12" s="100"/>
      <c r="D12" s="100"/>
      <c r="E12" s="100"/>
      <c r="F12" s="77"/>
      <c r="G12" s="100"/>
      <c r="H12" s="77"/>
      <c r="I12" s="77"/>
      <c r="J12" s="101"/>
      <c r="S12" s="64" t="s">
        <v>302</v>
      </c>
    </row>
    <row r="13" spans="1:19" x14ac:dyDescent="0.25">
      <c r="B13" s="77"/>
      <c r="C13" s="100"/>
      <c r="D13" s="100"/>
      <c r="E13" s="100"/>
      <c r="F13" s="77"/>
      <c r="G13" s="100"/>
      <c r="H13" s="77"/>
      <c r="I13" s="77"/>
      <c r="J13" s="101"/>
      <c r="S13" s="64" t="s">
        <v>301</v>
      </c>
    </row>
    <row r="14" spans="1:19" x14ac:dyDescent="0.25">
      <c r="B14" s="77"/>
      <c r="C14" s="100"/>
      <c r="D14" s="100"/>
      <c r="E14" s="100"/>
      <c r="F14" s="77"/>
      <c r="G14" s="100"/>
      <c r="H14" s="77"/>
      <c r="I14" s="77"/>
      <c r="J14" s="101"/>
      <c r="S14" s="64" t="s">
        <v>191</v>
      </c>
    </row>
    <row r="15" spans="1:19" x14ac:dyDescent="0.25">
      <c r="B15" s="77"/>
      <c r="C15" s="100"/>
      <c r="D15" s="100"/>
      <c r="E15" s="100"/>
      <c r="F15" s="77"/>
      <c r="G15" s="100"/>
      <c r="H15" s="77"/>
      <c r="I15" s="77"/>
      <c r="J15" s="101"/>
      <c r="S15" s="64" t="s">
        <v>312</v>
      </c>
    </row>
    <row r="16" spans="1:19" x14ac:dyDescent="0.25">
      <c r="B16" s="77"/>
      <c r="C16" s="100"/>
      <c r="D16" s="100"/>
      <c r="E16" s="100"/>
      <c r="F16" s="77"/>
      <c r="G16" s="100"/>
      <c r="H16" s="77"/>
      <c r="I16" s="77"/>
      <c r="J16" s="101"/>
      <c r="S16" s="64" t="s">
        <v>310</v>
      </c>
    </row>
    <row r="17" spans="2:19" x14ac:dyDescent="0.25">
      <c r="B17" s="77"/>
      <c r="C17" s="100"/>
      <c r="D17" s="100"/>
      <c r="E17" s="100"/>
      <c r="F17" s="77"/>
      <c r="G17" s="100"/>
      <c r="H17" s="77"/>
      <c r="I17" s="77"/>
      <c r="J17" s="101"/>
      <c r="S17" s="64" t="s">
        <v>308</v>
      </c>
    </row>
    <row r="18" spans="2:19" x14ac:dyDescent="0.25">
      <c r="B18" s="77"/>
      <c r="C18" s="100"/>
      <c r="D18" s="100"/>
      <c r="E18" s="100"/>
      <c r="F18" s="77"/>
      <c r="G18" s="100"/>
      <c r="H18" s="77"/>
      <c r="I18" s="77"/>
      <c r="J18" s="101"/>
      <c r="S18" s="64" t="s">
        <v>306</v>
      </c>
    </row>
    <row r="19" spans="2:19" x14ac:dyDescent="0.25">
      <c r="B19" s="77"/>
      <c r="C19" s="100"/>
      <c r="D19" s="100"/>
      <c r="E19" s="100"/>
      <c r="F19" s="77"/>
      <c r="G19" s="100"/>
      <c r="H19" s="77"/>
      <c r="I19" s="77"/>
      <c r="J19" s="101"/>
      <c r="S19" s="64" t="s">
        <v>303</v>
      </c>
    </row>
    <row r="20" spans="2:19" x14ac:dyDescent="0.25">
      <c r="B20" s="77"/>
      <c r="C20" s="100"/>
      <c r="D20" s="100"/>
      <c r="E20" s="100"/>
      <c r="F20" s="77"/>
      <c r="G20" s="100"/>
      <c r="H20" s="77"/>
      <c r="I20" s="77"/>
      <c r="J20" s="101"/>
      <c r="S20" s="64" t="s">
        <v>371</v>
      </c>
    </row>
    <row r="21" spans="2:19" x14ac:dyDescent="0.25">
      <c r="B21" s="77"/>
      <c r="C21" s="100"/>
      <c r="D21" s="100"/>
      <c r="E21" s="100"/>
      <c r="F21" s="77"/>
      <c r="G21" s="100"/>
      <c r="H21" s="77"/>
      <c r="I21" s="77"/>
      <c r="J21" s="101"/>
      <c r="S21" s="64" t="s">
        <v>300</v>
      </c>
    </row>
    <row r="22" spans="2:19" x14ac:dyDescent="0.25">
      <c r="B22" s="77"/>
      <c r="C22" s="100"/>
      <c r="D22" s="100"/>
      <c r="E22" s="100"/>
      <c r="F22" s="77"/>
      <c r="G22" s="100"/>
      <c r="H22" s="77"/>
      <c r="I22" s="77"/>
      <c r="J22" s="101"/>
      <c r="S22" s="64" t="s">
        <v>298</v>
      </c>
    </row>
    <row r="23" spans="2:19" x14ac:dyDescent="0.25">
      <c r="B23" s="77"/>
      <c r="C23" s="100"/>
      <c r="D23" s="100"/>
      <c r="E23" s="100"/>
      <c r="F23" s="77"/>
      <c r="G23" s="100"/>
      <c r="H23" s="77"/>
      <c r="I23" s="77"/>
      <c r="J23" s="101"/>
      <c r="S23" s="64" t="s">
        <v>297</v>
      </c>
    </row>
    <row r="24" spans="2:19" x14ac:dyDescent="0.25">
      <c r="B24" s="77"/>
      <c r="C24" s="100"/>
      <c r="D24" s="100"/>
      <c r="E24" s="100"/>
      <c r="F24" s="77"/>
      <c r="G24" s="100"/>
      <c r="H24" s="77"/>
      <c r="I24" s="77"/>
      <c r="J24" s="101"/>
      <c r="S24" s="64" t="s">
        <v>295</v>
      </c>
    </row>
    <row r="25" spans="2:19" x14ac:dyDescent="0.25">
      <c r="B25" s="77"/>
      <c r="C25" s="100"/>
      <c r="D25" s="100"/>
      <c r="E25" s="100"/>
      <c r="F25" s="77"/>
      <c r="G25" s="100"/>
      <c r="H25" s="77"/>
      <c r="I25" s="77"/>
      <c r="J25" s="101"/>
      <c r="S25" s="64" t="s">
        <v>296</v>
      </c>
    </row>
    <row r="26" spans="2:19" x14ac:dyDescent="0.25">
      <c r="B26" s="77"/>
      <c r="C26" s="100"/>
      <c r="D26" s="100"/>
      <c r="E26" s="100"/>
      <c r="F26" s="77"/>
      <c r="G26" s="100"/>
      <c r="H26" s="77"/>
      <c r="I26" s="77"/>
      <c r="J26" s="101"/>
      <c r="S26" s="64" t="s">
        <v>299</v>
      </c>
    </row>
    <row r="27" spans="2:19" x14ac:dyDescent="0.25">
      <c r="B27" s="77"/>
      <c r="C27" s="100"/>
      <c r="D27" s="100"/>
      <c r="E27" s="100"/>
      <c r="F27" s="77"/>
      <c r="G27" s="100"/>
      <c r="H27" s="77"/>
      <c r="I27" s="77"/>
      <c r="J27" s="101"/>
      <c r="S27" s="64" t="s">
        <v>372</v>
      </c>
    </row>
    <row r="28" spans="2:19" x14ac:dyDescent="0.25">
      <c r="B28" s="77"/>
      <c r="C28" s="100"/>
      <c r="D28" s="100"/>
      <c r="E28" s="100"/>
      <c r="F28" s="77"/>
      <c r="G28" s="100"/>
      <c r="H28" s="77"/>
      <c r="I28" s="77"/>
      <c r="J28" s="101"/>
      <c r="S28" s="64" t="s">
        <v>373</v>
      </c>
    </row>
    <row r="29" spans="2:19" x14ac:dyDescent="0.25">
      <c r="B29" s="77"/>
      <c r="C29" s="100"/>
      <c r="D29" s="100"/>
      <c r="E29" s="100"/>
      <c r="F29" s="77"/>
      <c r="G29" s="100"/>
      <c r="H29" s="77"/>
      <c r="I29" s="77"/>
      <c r="J29" s="101"/>
      <c r="S29" s="64" t="s">
        <v>374</v>
      </c>
    </row>
    <row r="30" spans="2:19" x14ac:dyDescent="0.25">
      <c r="B30" s="77"/>
      <c r="C30" s="100"/>
      <c r="D30" s="100"/>
      <c r="E30" s="100"/>
      <c r="F30" s="77"/>
      <c r="G30" s="100"/>
      <c r="H30" s="77"/>
      <c r="I30" s="77"/>
      <c r="J30" s="101"/>
      <c r="S30" s="64" t="s">
        <v>375</v>
      </c>
    </row>
    <row r="31" spans="2:19" x14ac:dyDescent="0.25">
      <c r="B31" s="77"/>
      <c r="C31" s="100"/>
      <c r="D31" s="100"/>
      <c r="E31" s="100"/>
      <c r="F31" s="77"/>
      <c r="G31" s="100"/>
      <c r="H31" s="77"/>
      <c r="I31" s="77"/>
      <c r="J31" s="101"/>
      <c r="S31" s="64" t="s">
        <v>294</v>
      </c>
    </row>
    <row r="32" spans="2:19" x14ac:dyDescent="0.25">
      <c r="B32" s="77"/>
      <c r="C32" s="100"/>
      <c r="D32" s="100"/>
      <c r="E32" s="100"/>
      <c r="F32" s="77"/>
      <c r="G32" s="100"/>
      <c r="H32" s="77"/>
      <c r="I32" s="77"/>
      <c r="J32" s="101"/>
      <c r="S32" s="64" t="s">
        <v>293</v>
      </c>
    </row>
    <row r="33" spans="2:19" x14ac:dyDescent="0.25">
      <c r="B33" s="77"/>
      <c r="C33" s="100"/>
      <c r="D33" s="100"/>
      <c r="E33" s="100"/>
      <c r="F33" s="77"/>
      <c r="G33" s="100"/>
      <c r="H33" s="77"/>
      <c r="I33" s="77"/>
      <c r="J33" s="101"/>
      <c r="S33" s="64" t="s">
        <v>292</v>
      </c>
    </row>
    <row r="34" spans="2:19" x14ac:dyDescent="0.25">
      <c r="B34" s="77"/>
      <c r="C34" s="100"/>
      <c r="D34" s="100"/>
      <c r="E34" s="100"/>
      <c r="F34" s="77"/>
      <c r="G34" s="100"/>
      <c r="H34" s="77"/>
      <c r="I34" s="77"/>
      <c r="J34" s="101"/>
      <c r="S34" s="64" t="s">
        <v>291</v>
      </c>
    </row>
    <row r="35" spans="2:19" x14ac:dyDescent="0.25">
      <c r="B35" s="77"/>
      <c r="C35" s="100"/>
      <c r="D35" s="100"/>
      <c r="E35" s="100"/>
      <c r="F35" s="77"/>
      <c r="G35" s="100"/>
      <c r="H35" s="77"/>
      <c r="I35" s="77"/>
      <c r="J35" s="101"/>
      <c r="S35" s="64" t="s">
        <v>290</v>
      </c>
    </row>
    <row r="36" spans="2:19" x14ac:dyDescent="0.25">
      <c r="B36" s="77"/>
      <c r="C36" s="100"/>
      <c r="D36" s="100"/>
      <c r="E36" s="100"/>
      <c r="F36" s="77"/>
      <c r="G36" s="100"/>
      <c r="H36" s="77"/>
      <c r="I36" s="77"/>
      <c r="J36" s="101"/>
      <c r="S36" s="64" t="s">
        <v>289</v>
      </c>
    </row>
    <row r="37" spans="2:19" x14ac:dyDescent="0.25">
      <c r="B37" s="77"/>
      <c r="C37" s="100"/>
      <c r="D37" s="100"/>
      <c r="E37" s="100"/>
      <c r="F37" s="77"/>
      <c r="G37" s="100"/>
      <c r="H37" s="77"/>
      <c r="I37" s="77"/>
      <c r="J37" s="101"/>
      <c r="S37" s="64" t="s">
        <v>288</v>
      </c>
    </row>
    <row r="38" spans="2:19" x14ac:dyDescent="0.25">
      <c r="B38" s="77"/>
      <c r="C38" s="100"/>
      <c r="D38" s="100"/>
      <c r="E38" s="100"/>
      <c r="F38" s="77"/>
      <c r="G38" s="100"/>
      <c r="H38" s="77"/>
      <c r="I38" s="77"/>
      <c r="J38" s="101"/>
      <c r="S38" s="64" t="s">
        <v>286</v>
      </c>
    </row>
    <row r="39" spans="2:19" x14ac:dyDescent="0.25">
      <c r="B39" s="77"/>
      <c r="C39" s="100"/>
      <c r="D39" s="100"/>
      <c r="E39" s="100"/>
      <c r="F39" s="77"/>
      <c r="G39" s="100"/>
      <c r="H39" s="77"/>
      <c r="I39" s="77"/>
      <c r="J39" s="101"/>
      <c r="S39" s="64" t="s">
        <v>285</v>
      </c>
    </row>
    <row r="40" spans="2:19" x14ac:dyDescent="0.25">
      <c r="B40" s="77"/>
      <c r="C40" s="100"/>
      <c r="D40" s="100"/>
      <c r="E40" s="100"/>
      <c r="F40" s="77"/>
      <c r="G40" s="100"/>
      <c r="H40" s="77"/>
      <c r="I40" s="77"/>
      <c r="J40" s="101"/>
      <c r="S40" s="64" t="s">
        <v>284</v>
      </c>
    </row>
    <row r="41" spans="2:19" x14ac:dyDescent="0.25">
      <c r="B41" s="77"/>
      <c r="C41" s="100"/>
      <c r="D41" s="100"/>
      <c r="E41" s="100"/>
      <c r="F41" s="77"/>
      <c r="G41" s="100"/>
      <c r="H41" s="77"/>
      <c r="I41" s="77"/>
      <c r="J41" s="101"/>
      <c r="S41" s="64" t="s">
        <v>283</v>
      </c>
    </row>
    <row r="42" spans="2:19" x14ac:dyDescent="0.25">
      <c r="B42" s="77"/>
      <c r="C42" s="100"/>
      <c r="D42" s="100"/>
      <c r="E42" s="100"/>
      <c r="F42" s="77"/>
      <c r="G42" s="100"/>
      <c r="H42" s="77"/>
      <c r="I42" s="77"/>
      <c r="J42" s="101"/>
      <c r="S42" s="64" t="s">
        <v>282</v>
      </c>
    </row>
    <row r="43" spans="2:19" ht="20.25" customHeight="1" x14ac:dyDescent="0.25">
      <c r="B43" s="77"/>
      <c r="C43" s="100"/>
      <c r="D43" s="100"/>
      <c r="E43" s="100"/>
      <c r="F43" s="77"/>
      <c r="G43" s="100"/>
      <c r="H43" s="77"/>
      <c r="I43" s="77"/>
      <c r="J43" s="101"/>
      <c r="S43" s="64" t="s">
        <v>281</v>
      </c>
    </row>
    <row r="44" spans="2:19" ht="20.25" customHeight="1" x14ac:dyDescent="0.25">
      <c r="B44" s="77"/>
      <c r="C44" s="100"/>
      <c r="D44" s="100"/>
      <c r="E44" s="100"/>
      <c r="F44" s="77"/>
      <c r="G44" s="100"/>
      <c r="H44" s="77"/>
      <c r="I44" s="77"/>
      <c r="J44" s="101"/>
      <c r="S44" s="64" t="s">
        <v>280</v>
      </c>
    </row>
    <row r="45" spans="2:19" ht="20.25" customHeight="1" x14ac:dyDescent="0.25">
      <c r="B45" s="77"/>
      <c r="C45" s="100"/>
      <c r="D45" s="100"/>
      <c r="E45" s="100"/>
      <c r="F45" s="77"/>
      <c r="G45" s="100"/>
      <c r="H45" s="77"/>
      <c r="I45" s="77"/>
      <c r="J45" s="101"/>
      <c r="S45" s="64" t="s">
        <v>279</v>
      </c>
    </row>
    <row r="46" spans="2:19" x14ac:dyDescent="0.25">
      <c r="B46" s="77"/>
      <c r="C46" s="100"/>
      <c r="D46" s="100"/>
      <c r="E46" s="100"/>
      <c r="F46" s="77"/>
      <c r="G46" s="100"/>
      <c r="H46" s="77"/>
      <c r="I46" s="77"/>
      <c r="J46" s="101"/>
      <c r="S46" s="64" t="s">
        <v>278</v>
      </c>
    </row>
    <row r="47" spans="2:19" x14ac:dyDescent="0.25">
      <c r="B47" s="77"/>
      <c r="C47" s="100"/>
      <c r="D47" s="102"/>
      <c r="E47" s="100"/>
      <c r="F47" s="77"/>
      <c r="G47" s="100"/>
      <c r="H47" s="77"/>
      <c r="I47" s="77"/>
      <c r="J47" s="101"/>
      <c r="S47" s="64" t="s">
        <v>277</v>
      </c>
    </row>
    <row r="48" spans="2:19" x14ac:dyDescent="0.25">
      <c r="B48" s="77"/>
      <c r="C48" s="100"/>
      <c r="D48" s="100"/>
      <c r="E48" s="100"/>
      <c r="F48" s="77"/>
      <c r="G48" s="100"/>
      <c r="H48" s="77"/>
      <c r="I48" s="77"/>
      <c r="J48" s="101"/>
      <c r="S48" s="64" t="s">
        <v>276</v>
      </c>
    </row>
    <row r="49" spans="2:19" ht="12.75" customHeight="1" x14ac:dyDescent="0.25">
      <c r="B49" s="131"/>
      <c r="C49" s="131"/>
      <c r="D49" s="131"/>
      <c r="E49" s="131"/>
      <c r="F49" s="131"/>
      <c r="S49" s="64" t="s">
        <v>275</v>
      </c>
    </row>
    <row r="50" spans="2:19" ht="12.75" customHeight="1" x14ac:dyDescent="0.25">
      <c r="B50" s="132"/>
      <c r="C50" s="132"/>
      <c r="D50" s="132"/>
      <c r="E50" s="132"/>
      <c r="F50" s="132"/>
      <c r="S50" s="64" t="s">
        <v>274</v>
      </c>
    </row>
    <row r="51" spans="2:19" x14ac:dyDescent="0.25">
      <c r="B51" s="72" t="s">
        <v>342</v>
      </c>
      <c r="C51" s="71"/>
      <c r="D51" s="71"/>
      <c r="E51" s="71"/>
      <c r="F51" s="71"/>
      <c r="S51" s="64" t="s">
        <v>273</v>
      </c>
    </row>
    <row r="52" spans="2:19" x14ac:dyDescent="0.25">
      <c r="S52" s="64" t="s">
        <v>272</v>
      </c>
    </row>
    <row r="53" spans="2:19" x14ac:dyDescent="0.25">
      <c r="E53" s="65"/>
      <c r="S53" s="64" t="s">
        <v>271</v>
      </c>
    </row>
    <row r="54" spans="2:19" x14ac:dyDescent="0.25">
      <c r="S54" s="64" t="s">
        <v>269</v>
      </c>
    </row>
    <row r="55" spans="2:19" x14ac:dyDescent="0.25">
      <c r="S55" s="64" t="s">
        <v>268</v>
      </c>
    </row>
    <row r="56" spans="2:19" x14ac:dyDescent="0.25">
      <c r="S56" s="64" t="s">
        <v>267</v>
      </c>
    </row>
    <row r="57" spans="2:19" x14ac:dyDescent="0.25">
      <c r="S57" s="64" t="s">
        <v>266</v>
      </c>
    </row>
    <row r="58" spans="2:19" x14ac:dyDescent="0.25">
      <c r="S58" s="64" t="s">
        <v>265</v>
      </c>
    </row>
    <row r="59" spans="2:19" x14ac:dyDescent="0.25">
      <c r="S59" s="64" t="s">
        <v>264</v>
      </c>
    </row>
    <row r="60" spans="2:19" x14ac:dyDescent="0.25">
      <c r="S60" s="64" t="s">
        <v>263</v>
      </c>
    </row>
    <row r="61" spans="2:19" x14ac:dyDescent="0.25">
      <c r="S61" s="64" t="s">
        <v>262</v>
      </c>
    </row>
    <row r="62" spans="2:19" x14ac:dyDescent="0.25">
      <c r="S62" s="64" t="s">
        <v>261</v>
      </c>
    </row>
    <row r="63" spans="2:19" x14ac:dyDescent="0.25">
      <c r="S63" s="64" t="s">
        <v>260</v>
      </c>
    </row>
    <row r="64" spans="2:19" x14ac:dyDescent="0.25">
      <c r="S64" s="64" t="s">
        <v>259</v>
      </c>
    </row>
    <row r="65" spans="19:19" x14ac:dyDescent="0.25">
      <c r="S65" s="64" t="s">
        <v>258</v>
      </c>
    </row>
    <row r="66" spans="19:19" x14ac:dyDescent="0.25">
      <c r="S66" s="64" t="s">
        <v>257</v>
      </c>
    </row>
    <row r="67" spans="19:19" x14ac:dyDescent="0.25">
      <c r="S67" s="64" t="s">
        <v>256</v>
      </c>
    </row>
    <row r="68" spans="19:19" x14ac:dyDescent="0.25">
      <c r="S68" s="64" t="s">
        <v>255</v>
      </c>
    </row>
    <row r="69" spans="19:19" x14ac:dyDescent="0.25">
      <c r="S69" s="64" t="s">
        <v>352</v>
      </c>
    </row>
    <row r="70" spans="19:19" x14ac:dyDescent="0.25">
      <c r="S70" s="64" t="s">
        <v>353</v>
      </c>
    </row>
    <row r="71" spans="19:19" x14ac:dyDescent="0.25">
      <c r="S71" s="64" t="s">
        <v>270</v>
      </c>
    </row>
    <row r="72" spans="19:19" x14ac:dyDescent="0.25">
      <c r="S72" s="64" t="s">
        <v>254</v>
      </c>
    </row>
    <row r="73" spans="19:19" x14ac:dyDescent="0.25">
      <c r="S73" s="64" t="s">
        <v>253</v>
      </c>
    </row>
    <row r="74" spans="19:19" x14ac:dyDescent="0.25">
      <c r="S74" s="64" t="s">
        <v>287</v>
      </c>
    </row>
    <row r="75" spans="19:19" x14ac:dyDescent="0.25">
      <c r="S75" s="64" t="s">
        <v>252</v>
      </c>
    </row>
    <row r="76" spans="19:19" x14ac:dyDescent="0.25">
      <c r="S76" s="64" t="s">
        <v>251</v>
      </c>
    </row>
    <row r="77" spans="19:19" x14ac:dyDescent="0.25">
      <c r="S77" s="64" t="s">
        <v>250</v>
      </c>
    </row>
    <row r="78" spans="19:19" x14ac:dyDescent="0.25">
      <c r="S78" s="64" t="s">
        <v>249</v>
      </c>
    </row>
    <row r="79" spans="19:19" x14ac:dyDescent="0.25">
      <c r="S79" s="64" t="s">
        <v>248</v>
      </c>
    </row>
    <row r="80" spans="19:19" x14ac:dyDescent="0.25">
      <c r="S80" s="64" t="s">
        <v>247</v>
      </c>
    </row>
    <row r="81" spans="19:19" x14ac:dyDescent="0.25">
      <c r="S81" s="64" t="s">
        <v>246</v>
      </c>
    </row>
    <row r="82" spans="19:19" x14ac:dyDescent="0.25">
      <c r="S82" s="64" t="s">
        <v>245</v>
      </c>
    </row>
    <row r="83" spans="19:19" x14ac:dyDescent="0.25">
      <c r="S83" s="64" t="s">
        <v>244</v>
      </c>
    </row>
    <row r="84" spans="19:19" x14ac:dyDescent="0.25">
      <c r="S84" s="64" t="s">
        <v>243</v>
      </c>
    </row>
    <row r="85" spans="19:19" x14ac:dyDescent="0.25">
      <c r="S85" s="64" t="s">
        <v>376</v>
      </c>
    </row>
    <row r="86" spans="19:19" x14ac:dyDescent="0.25">
      <c r="S86" s="64" t="s">
        <v>242</v>
      </c>
    </row>
    <row r="87" spans="19:19" x14ac:dyDescent="0.25">
      <c r="S87" s="64" t="s">
        <v>241</v>
      </c>
    </row>
    <row r="88" spans="19:19" x14ac:dyDescent="0.25">
      <c r="S88" s="64" t="s">
        <v>237</v>
      </c>
    </row>
    <row r="89" spans="19:19" x14ac:dyDescent="0.25">
      <c r="S89" s="64" t="s">
        <v>240</v>
      </c>
    </row>
    <row r="90" spans="19:19" x14ac:dyDescent="0.25">
      <c r="S90" s="64" t="s">
        <v>239</v>
      </c>
    </row>
    <row r="91" spans="19:19" x14ac:dyDescent="0.25">
      <c r="S91" s="64" t="s">
        <v>238</v>
      </c>
    </row>
    <row r="92" spans="19:19" x14ac:dyDescent="0.25">
      <c r="S92" s="64" t="s">
        <v>377</v>
      </c>
    </row>
    <row r="93" spans="19:19" x14ac:dyDescent="0.25">
      <c r="S93" s="64" t="s">
        <v>236</v>
      </c>
    </row>
    <row r="94" spans="19:19" x14ac:dyDescent="0.25">
      <c r="S94" s="64" t="s">
        <v>235</v>
      </c>
    </row>
    <row r="95" spans="19:19" x14ac:dyDescent="0.25">
      <c r="S95" s="64" t="s">
        <v>234</v>
      </c>
    </row>
    <row r="96" spans="19:19" x14ac:dyDescent="0.25">
      <c r="S96" s="64" t="s">
        <v>233</v>
      </c>
    </row>
    <row r="97" spans="19:19" x14ac:dyDescent="0.25">
      <c r="S97" s="64" t="s">
        <v>232</v>
      </c>
    </row>
    <row r="98" spans="19:19" x14ac:dyDescent="0.25">
      <c r="S98" s="64" t="s">
        <v>231</v>
      </c>
    </row>
    <row r="99" spans="19:19" x14ac:dyDescent="0.25">
      <c r="S99" s="64" t="s">
        <v>229</v>
      </c>
    </row>
    <row r="100" spans="19:19" x14ac:dyDescent="0.25">
      <c r="S100" s="64" t="s">
        <v>227</v>
      </c>
    </row>
    <row r="101" spans="19:19" x14ac:dyDescent="0.25">
      <c r="S101" s="64" t="s">
        <v>226</v>
      </c>
    </row>
    <row r="102" spans="19:19" x14ac:dyDescent="0.25">
      <c r="S102" s="64" t="s">
        <v>225</v>
      </c>
    </row>
    <row r="103" spans="19:19" x14ac:dyDescent="0.25">
      <c r="S103" s="64" t="s">
        <v>224</v>
      </c>
    </row>
    <row r="104" spans="19:19" x14ac:dyDescent="0.25">
      <c r="S104" s="64" t="s">
        <v>223</v>
      </c>
    </row>
    <row r="105" spans="19:19" x14ac:dyDescent="0.25">
      <c r="S105" s="64" t="s">
        <v>222</v>
      </c>
    </row>
    <row r="106" spans="19:19" x14ac:dyDescent="0.25">
      <c r="S106" s="64" t="s">
        <v>221</v>
      </c>
    </row>
    <row r="107" spans="19:19" x14ac:dyDescent="0.25">
      <c r="S107" s="64" t="s">
        <v>220</v>
      </c>
    </row>
    <row r="108" spans="19:19" x14ac:dyDescent="0.25">
      <c r="S108" s="64" t="s">
        <v>219</v>
      </c>
    </row>
    <row r="109" spans="19:19" x14ac:dyDescent="0.25">
      <c r="S109" s="64" t="s">
        <v>218</v>
      </c>
    </row>
    <row r="110" spans="19:19" x14ac:dyDescent="0.25">
      <c r="S110" s="64" t="s">
        <v>217</v>
      </c>
    </row>
    <row r="111" spans="19:19" x14ac:dyDescent="0.25">
      <c r="S111" s="64" t="s">
        <v>216</v>
      </c>
    </row>
    <row r="112" spans="19:19" x14ac:dyDescent="0.25">
      <c r="S112" s="64" t="s">
        <v>215</v>
      </c>
    </row>
    <row r="113" spans="19:19" x14ac:dyDescent="0.25">
      <c r="S113" s="64" t="s">
        <v>214</v>
      </c>
    </row>
    <row r="114" spans="19:19" x14ac:dyDescent="0.25">
      <c r="S114" s="64" t="s">
        <v>213</v>
      </c>
    </row>
    <row r="115" spans="19:19" x14ac:dyDescent="0.25">
      <c r="S115" s="64" t="s">
        <v>212</v>
      </c>
    </row>
    <row r="116" spans="19:19" x14ac:dyDescent="0.25">
      <c r="S116" s="64" t="s">
        <v>211</v>
      </c>
    </row>
    <row r="117" spans="19:19" x14ac:dyDescent="0.25">
      <c r="S117" s="64" t="s">
        <v>210</v>
      </c>
    </row>
    <row r="118" spans="19:19" x14ac:dyDescent="0.25">
      <c r="S118" s="64" t="s">
        <v>209</v>
      </c>
    </row>
    <row r="119" spans="19:19" x14ac:dyDescent="0.25">
      <c r="S119" s="64" t="s">
        <v>208</v>
      </c>
    </row>
    <row r="120" spans="19:19" x14ac:dyDescent="0.25">
      <c r="S120" s="64" t="s">
        <v>202</v>
      </c>
    </row>
    <row r="121" spans="19:19" x14ac:dyDescent="0.25">
      <c r="S121" s="64" t="s">
        <v>201</v>
      </c>
    </row>
    <row r="122" spans="19:19" x14ac:dyDescent="0.25">
      <c r="S122" s="64" t="s">
        <v>200</v>
      </c>
    </row>
    <row r="123" spans="19:19" x14ac:dyDescent="0.25">
      <c r="S123" s="64" t="s">
        <v>198</v>
      </c>
    </row>
    <row r="124" spans="19:19" x14ac:dyDescent="0.25">
      <c r="S124" s="64" t="s">
        <v>197</v>
      </c>
    </row>
    <row r="125" spans="19:19" x14ac:dyDescent="0.25">
      <c r="S125" s="64" t="s">
        <v>196</v>
      </c>
    </row>
    <row r="126" spans="19:19" x14ac:dyDescent="0.25">
      <c r="S126" s="64" t="s">
        <v>207</v>
      </c>
    </row>
    <row r="127" spans="19:19" x14ac:dyDescent="0.25">
      <c r="S127" s="64" t="s">
        <v>206</v>
      </c>
    </row>
    <row r="128" spans="19:19" x14ac:dyDescent="0.25">
      <c r="S128" s="64" t="s">
        <v>205</v>
      </c>
    </row>
    <row r="129" spans="19:19" x14ac:dyDescent="0.25">
      <c r="S129" s="64" t="s">
        <v>204</v>
      </c>
    </row>
    <row r="130" spans="19:19" x14ac:dyDescent="0.25">
      <c r="S130" s="64" t="s">
        <v>203</v>
      </c>
    </row>
    <row r="131" spans="19:19" x14ac:dyDescent="0.25">
      <c r="S131" s="64" t="s">
        <v>195</v>
      </c>
    </row>
    <row r="132" spans="19:19" x14ac:dyDescent="0.25">
      <c r="S132" s="64" t="s">
        <v>194</v>
      </c>
    </row>
    <row r="133" spans="19:19" x14ac:dyDescent="0.25">
      <c r="S133" s="64" t="s">
        <v>192</v>
      </c>
    </row>
    <row r="134" spans="19:19" x14ac:dyDescent="0.25">
      <c r="S134" s="64" t="s">
        <v>189</v>
      </c>
    </row>
    <row r="135" spans="19:19" x14ac:dyDescent="0.25">
      <c r="S135" s="64" t="s">
        <v>188</v>
      </c>
    </row>
    <row r="136" spans="19:19" x14ac:dyDescent="0.25">
      <c r="S136" s="64" t="s">
        <v>187</v>
      </c>
    </row>
    <row r="137" spans="19:19" x14ac:dyDescent="0.25">
      <c r="S137" s="64" t="s">
        <v>186</v>
      </c>
    </row>
    <row r="138" spans="19:19" x14ac:dyDescent="0.25">
      <c r="S138" s="64" t="s">
        <v>185</v>
      </c>
    </row>
    <row r="139" spans="19:19" x14ac:dyDescent="0.25">
      <c r="S139" s="64" t="s">
        <v>184</v>
      </c>
    </row>
    <row r="140" spans="19:19" x14ac:dyDescent="0.25">
      <c r="S140" s="64" t="s">
        <v>183</v>
      </c>
    </row>
    <row r="141" spans="19:19" x14ac:dyDescent="0.25">
      <c r="S141" s="64" t="s">
        <v>182</v>
      </c>
    </row>
    <row r="142" spans="19:19" x14ac:dyDescent="0.25">
      <c r="S142" s="64" t="s">
        <v>181</v>
      </c>
    </row>
    <row r="143" spans="19:19" x14ac:dyDescent="0.25">
      <c r="S143" s="64" t="s">
        <v>180</v>
      </c>
    </row>
    <row r="144" spans="19:19" x14ac:dyDescent="0.25">
      <c r="S144" s="64" t="s">
        <v>179</v>
      </c>
    </row>
    <row r="145" spans="19:19" x14ac:dyDescent="0.25">
      <c r="S145" s="64" t="s">
        <v>178</v>
      </c>
    </row>
    <row r="146" spans="19:19" x14ac:dyDescent="0.25">
      <c r="S146" s="64" t="s">
        <v>177</v>
      </c>
    </row>
    <row r="147" spans="19:19" x14ac:dyDescent="0.25">
      <c r="S147" s="64" t="s">
        <v>176</v>
      </c>
    </row>
    <row r="148" spans="19:19" x14ac:dyDescent="0.25">
      <c r="S148" s="64" t="s">
        <v>175</v>
      </c>
    </row>
    <row r="149" spans="19:19" x14ac:dyDescent="0.25">
      <c r="S149" s="64" t="s">
        <v>174</v>
      </c>
    </row>
    <row r="150" spans="19:19" x14ac:dyDescent="0.25">
      <c r="S150" s="64" t="s">
        <v>173</v>
      </c>
    </row>
    <row r="151" spans="19:19" x14ac:dyDescent="0.25">
      <c r="S151" s="64" t="s">
        <v>172</v>
      </c>
    </row>
    <row r="152" spans="19:19" x14ac:dyDescent="0.25">
      <c r="S152" s="64" t="s">
        <v>171</v>
      </c>
    </row>
    <row r="153" spans="19:19" x14ac:dyDescent="0.25">
      <c r="S153" s="64" t="s">
        <v>170</v>
      </c>
    </row>
    <row r="154" spans="19:19" x14ac:dyDescent="0.25">
      <c r="S154" s="64" t="s">
        <v>169</v>
      </c>
    </row>
    <row r="155" spans="19:19" x14ac:dyDescent="0.25">
      <c r="S155" s="64" t="s">
        <v>168</v>
      </c>
    </row>
    <row r="156" spans="19:19" x14ac:dyDescent="0.25">
      <c r="S156" s="64" t="s">
        <v>167</v>
      </c>
    </row>
    <row r="157" spans="19:19" x14ac:dyDescent="0.25">
      <c r="S157" s="64" t="s">
        <v>166</v>
      </c>
    </row>
    <row r="158" spans="19:19" x14ac:dyDescent="0.25">
      <c r="S158" s="64" t="s">
        <v>165</v>
      </c>
    </row>
    <row r="159" spans="19:19" x14ac:dyDescent="0.25">
      <c r="S159" s="64" t="s">
        <v>164</v>
      </c>
    </row>
    <row r="160" spans="19:19" x14ac:dyDescent="0.25">
      <c r="S160" s="64" t="s">
        <v>163</v>
      </c>
    </row>
    <row r="161" spans="19:19" x14ac:dyDescent="0.25">
      <c r="S161" s="64" t="s">
        <v>162</v>
      </c>
    </row>
    <row r="162" spans="19:19" x14ac:dyDescent="0.25">
      <c r="S162" s="64" t="s">
        <v>161</v>
      </c>
    </row>
    <row r="163" spans="19:19" x14ac:dyDescent="0.25">
      <c r="S163" s="64" t="s">
        <v>160</v>
      </c>
    </row>
    <row r="164" spans="19:19" x14ac:dyDescent="0.25">
      <c r="S164" s="64" t="s">
        <v>159</v>
      </c>
    </row>
    <row r="165" spans="19:19" x14ac:dyDescent="0.25">
      <c r="S165" s="64" t="s">
        <v>158</v>
      </c>
    </row>
    <row r="166" spans="19:19" x14ac:dyDescent="0.25">
      <c r="S166" s="64" t="s">
        <v>156</v>
      </c>
    </row>
    <row r="167" spans="19:19" x14ac:dyDescent="0.25">
      <c r="S167" s="64" t="s">
        <v>155</v>
      </c>
    </row>
    <row r="168" spans="19:19" x14ac:dyDescent="0.25">
      <c r="S168" s="64" t="s">
        <v>154</v>
      </c>
    </row>
    <row r="169" spans="19:19" x14ac:dyDescent="0.25">
      <c r="S169" s="64" t="s">
        <v>153</v>
      </c>
    </row>
    <row r="170" spans="19:19" x14ac:dyDescent="0.25">
      <c r="S170" s="64" t="s">
        <v>152</v>
      </c>
    </row>
    <row r="171" spans="19:19" x14ac:dyDescent="0.25">
      <c r="S171" s="64" t="s">
        <v>150</v>
      </c>
    </row>
    <row r="172" spans="19:19" x14ac:dyDescent="0.25">
      <c r="S172" s="64" t="s">
        <v>148</v>
      </c>
    </row>
    <row r="173" spans="19:19" x14ac:dyDescent="0.25">
      <c r="S173" s="64" t="s">
        <v>147</v>
      </c>
    </row>
    <row r="174" spans="19:19" x14ac:dyDescent="0.25">
      <c r="S174" s="64" t="s">
        <v>146</v>
      </c>
    </row>
    <row r="175" spans="19:19" x14ac:dyDescent="0.25">
      <c r="S175" s="64" t="s">
        <v>145</v>
      </c>
    </row>
    <row r="176" spans="19:19" x14ac:dyDescent="0.25">
      <c r="S176" s="64" t="s">
        <v>144</v>
      </c>
    </row>
    <row r="177" spans="19:19" x14ac:dyDescent="0.25">
      <c r="S177" s="64" t="s">
        <v>142</v>
      </c>
    </row>
    <row r="178" spans="19:19" x14ac:dyDescent="0.25">
      <c r="S178" s="64" t="s">
        <v>141</v>
      </c>
    </row>
    <row r="179" spans="19:19" x14ac:dyDescent="0.25">
      <c r="S179" s="64" t="s">
        <v>140</v>
      </c>
    </row>
    <row r="180" spans="19:19" x14ac:dyDescent="0.25">
      <c r="S180" s="64" t="s">
        <v>139</v>
      </c>
    </row>
    <row r="181" spans="19:19" x14ac:dyDescent="0.25">
      <c r="S181" s="64" t="s">
        <v>137</v>
      </c>
    </row>
    <row r="182" spans="19:19" x14ac:dyDescent="0.25">
      <c r="S182" s="64" t="s">
        <v>136</v>
      </c>
    </row>
    <row r="183" spans="19:19" x14ac:dyDescent="0.25">
      <c r="S183" s="64" t="s">
        <v>135</v>
      </c>
    </row>
    <row r="184" spans="19:19" x14ac:dyDescent="0.25">
      <c r="S184" s="64" t="s">
        <v>151</v>
      </c>
    </row>
    <row r="185" spans="19:19" x14ac:dyDescent="0.25">
      <c r="S185" s="64" t="s">
        <v>193</v>
      </c>
    </row>
    <row r="186" spans="19:19" x14ac:dyDescent="0.25">
      <c r="S186" s="64" t="s">
        <v>143</v>
      </c>
    </row>
    <row r="187" spans="19:19" x14ac:dyDescent="0.25">
      <c r="S187" s="64" t="s">
        <v>134</v>
      </c>
    </row>
    <row r="188" spans="19:19" x14ac:dyDescent="0.25">
      <c r="S188" s="64" t="s">
        <v>133</v>
      </c>
    </row>
    <row r="189" spans="19:19" x14ac:dyDescent="0.25">
      <c r="S189" s="64" t="s">
        <v>132</v>
      </c>
    </row>
    <row r="190" spans="19:19" x14ac:dyDescent="0.25">
      <c r="S190" s="64" t="s">
        <v>378</v>
      </c>
    </row>
    <row r="191" spans="19:19" x14ac:dyDescent="0.25">
      <c r="S191" s="64" t="s">
        <v>131</v>
      </c>
    </row>
    <row r="192" spans="19:19" x14ac:dyDescent="0.25">
      <c r="S192" s="64" t="s">
        <v>130</v>
      </c>
    </row>
    <row r="193" spans="19:19" x14ac:dyDescent="0.25">
      <c r="S193" s="64" t="s">
        <v>129</v>
      </c>
    </row>
    <row r="194" spans="19:19" x14ac:dyDescent="0.25">
      <c r="S194" s="64" t="s">
        <v>128</v>
      </c>
    </row>
    <row r="195" spans="19:19" x14ac:dyDescent="0.25">
      <c r="S195" s="64" t="s">
        <v>126</v>
      </c>
    </row>
    <row r="196" spans="19:19" x14ac:dyDescent="0.25">
      <c r="S196" s="64" t="s">
        <v>125</v>
      </c>
    </row>
    <row r="197" spans="19:19" x14ac:dyDescent="0.25">
      <c r="S197" s="64" t="s">
        <v>124</v>
      </c>
    </row>
    <row r="198" spans="19:19" x14ac:dyDescent="0.25">
      <c r="S198" s="64" t="s">
        <v>123</v>
      </c>
    </row>
    <row r="199" spans="19:19" x14ac:dyDescent="0.25">
      <c r="S199" s="64" t="s">
        <v>122</v>
      </c>
    </row>
    <row r="200" spans="19:19" x14ac:dyDescent="0.25">
      <c r="S200" s="64" t="s">
        <v>121</v>
      </c>
    </row>
    <row r="201" spans="19:19" x14ac:dyDescent="0.25">
      <c r="S201" s="64" t="s">
        <v>120</v>
      </c>
    </row>
    <row r="202" spans="19:19" x14ac:dyDescent="0.25">
      <c r="S202" s="64" t="s">
        <v>119</v>
      </c>
    </row>
    <row r="203" spans="19:19" x14ac:dyDescent="0.25">
      <c r="S203" s="64" t="s">
        <v>118</v>
      </c>
    </row>
    <row r="204" spans="19:19" x14ac:dyDescent="0.25">
      <c r="S204" s="64" t="s">
        <v>117</v>
      </c>
    </row>
    <row r="205" spans="19:19" x14ac:dyDescent="0.25">
      <c r="S205" s="64" t="s">
        <v>116</v>
      </c>
    </row>
    <row r="206" spans="19:19" x14ac:dyDescent="0.25">
      <c r="S206" s="64" t="s">
        <v>127</v>
      </c>
    </row>
    <row r="207" spans="19:19" x14ac:dyDescent="0.25">
      <c r="S207" s="64" t="s">
        <v>115</v>
      </c>
    </row>
    <row r="208" spans="19:19" x14ac:dyDescent="0.25">
      <c r="S208" s="64" t="s">
        <v>114</v>
      </c>
    </row>
    <row r="209" spans="19:19" x14ac:dyDescent="0.25">
      <c r="S209" s="64" t="s">
        <v>113</v>
      </c>
    </row>
    <row r="210" spans="19:19" x14ac:dyDescent="0.25">
      <c r="S210" s="64" t="s">
        <v>112</v>
      </c>
    </row>
    <row r="211" spans="19:19" x14ac:dyDescent="0.25">
      <c r="S211" s="64" t="s">
        <v>354</v>
      </c>
    </row>
    <row r="212" spans="19:19" x14ac:dyDescent="0.25">
      <c r="S212" s="64" t="s">
        <v>199</v>
      </c>
    </row>
    <row r="213" spans="19:19" x14ac:dyDescent="0.25">
      <c r="S213" s="64" t="s">
        <v>138</v>
      </c>
    </row>
    <row r="214" spans="19:19" x14ac:dyDescent="0.25">
      <c r="S214" s="64" t="s">
        <v>230</v>
      </c>
    </row>
    <row r="215" spans="19:19" x14ac:dyDescent="0.25">
      <c r="S215" s="64" t="s">
        <v>228</v>
      </c>
    </row>
    <row r="216" spans="19:19" x14ac:dyDescent="0.25">
      <c r="S216" s="64" t="s">
        <v>149</v>
      </c>
    </row>
    <row r="217" spans="19:19" x14ac:dyDescent="0.25">
      <c r="S217" s="64" t="s">
        <v>304</v>
      </c>
    </row>
    <row r="218" spans="19:19" x14ac:dyDescent="0.25">
      <c r="S218" s="64" t="s">
        <v>355</v>
      </c>
    </row>
    <row r="219" spans="19:19" x14ac:dyDescent="0.25">
      <c r="S219" s="64" t="s">
        <v>356</v>
      </c>
    </row>
    <row r="220" spans="19:19" x14ac:dyDescent="0.25">
      <c r="S220" s="64" t="s">
        <v>379</v>
      </c>
    </row>
    <row r="221" spans="19:19" x14ac:dyDescent="0.25">
      <c r="S221" s="64" t="s">
        <v>357</v>
      </c>
    </row>
    <row r="222" spans="19:19" x14ac:dyDescent="0.25">
      <c r="S222" s="64" t="s">
        <v>358</v>
      </c>
    </row>
    <row r="223" spans="19:19" x14ac:dyDescent="0.25">
      <c r="S223" s="64" t="s">
        <v>359</v>
      </c>
    </row>
    <row r="224" spans="19:19" x14ac:dyDescent="0.25">
      <c r="S224" s="64" t="s">
        <v>360</v>
      </c>
    </row>
    <row r="225" spans="19:19" x14ac:dyDescent="0.25">
      <c r="S225" s="64" t="s">
        <v>380</v>
      </c>
    </row>
    <row r="226" spans="19:19" x14ac:dyDescent="0.25">
      <c r="S226" s="64" t="s">
        <v>361</v>
      </c>
    </row>
    <row r="227" spans="19:19" x14ac:dyDescent="0.25">
      <c r="S227" s="64" t="s">
        <v>362</v>
      </c>
    </row>
    <row r="228" spans="19:19" x14ac:dyDescent="0.25">
      <c r="S228" s="64" t="s">
        <v>363</v>
      </c>
    </row>
    <row r="229" spans="19:19" x14ac:dyDescent="0.25">
      <c r="S229" s="64" t="s">
        <v>381</v>
      </c>
    </row>
    <row r="230" spans="19:19" x14ac:dyDescent="0.25">
      <c r="S230" s="64" t="s">
        <v>382</v>
      </c>
    </row>
    <row r="231" spans="19:19" x14ac:dyDescent="0.25">
      <c r="S231" s="64" t="s">
        <v>383</v>
      </c>
    </row>
    <row r="232" spans="19:19" x14ac:dyDescent="0.25">
      <c r="S232" s="64" t="s">
        <v>384</v>
      </c>
    </row>
    <row r="233" spans="19:19" x14ac:dyDescent="0.25">
      <c r="S233" s="64" t="s">
        <v>385</v>
      </c>
    </row>
    <row r="234" spans="19:19" x14ac:dyDescent="0.25">
      <c r="S234" s="64" t="s">
        <v>386</v>
      </c>
    </row>
    <row r="235" spans="19:19" x14ac:dyDescent="0.25">
      <c r="S235" s="64" t="s">
        <v>387</v>
      </c>
    </row>
    <row r="236" spans="19:19" x14ac:dyDescent="0.25">
      <c r="S236" s="64" t="s">
        <v>388</v>
      </c>
    </row>
    <row r="237" spans="19:19" x14ac:dyDescent="0.25">
      <c r="S237" s="64" t="s">
        <v>389</v>
      </c>
    </row>
    <row r="238" spans="19:19" x14ac:dyDescent="0.25">
      <c r="S238" s="64" t="s">
        <v>390</v>
      </c>
    </row>
    <row r="239" spans="19:19" x14ac:dyDescent="0.25">
      <c r="S239" s="64" t="s">
        <v>391</v>
      </c>
    </row>
    <row r="240" spans="19:19" x14ac:dyDescent="0.25">
      <c r="S240" s="64" t="s">
        <v>392</v>
      </c>
    </row>
    <row r="241" spans="19:19" x14ac:dyDescent="0.25">
      <c r="S241" s="64" t="s">
        <v>393</v>
      </c>
    </row>
  </sheetData>
  <sheetProtection selectLockedCells="1"/>
  <mergeCells count="5">
    <mergeCell ref="A1:K1"/>
    <mergeCell ref="C2:D2"/>
    <mergeCell ref="D4:G4"/>
    <mergeCell ref="D6:J6"/>
    <mergeCell ref="B49:F50"/>
  </mergeCells>
  <dataValidations count="1">
    <dataValidation type="list" allowBlank="1" showInputMessage="1" showErrorMessage="1" sqref="I11:I48" xr:uid="{735BE2F3-7825-4288-B1BA-691B52460B99}">
      <formula1>$S$5:$S$241</formula1>
    </dataValidation>
  </dataValidations>
  <pageMargins left="0.75" right="0.75" top="1" bottom="1" header="0.5" footer="0.5"/>
  <pageSetup scale="54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'Taxable Sales Worksheet'!$AJ$10:$AJ$46</xm:f>
          </x14:formula1>
          <xm:sqref>F11:F48</xm:sqref>
        </x14:dataValidation>
        <x14:dataValidation type="list" allowBlank="1" showInputMessage="1" showErrorMessage="1" xr:uid="{00000000-0002-0000-0200-000001000000}">
          <x14:formula1>
            <xm:f>'Taxable Sales Worksheet'!$AG$46:$AG$49</xm:f>
          </x14:formula1>
          <xm:sqref>B11:B48</xm:sqref>
        </x14:dataValidation>
        <x14:dataValidation type="list" allowBlank="1" showInputMessage="1" showErrorMessage="1" xr:uid="{00000000-0002-0000-0200-000003000000}">
          <x14:formula1>
            <xm:f>'Taxable Sales Worksheet'!$AJ$10:$AJ$44</xm:f>
          </x14:formula1>
          <xm:sqref>H11:H48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31514366BE24498F90BDD208158D50" ma:contentTypeVersion="16" ma:contentTypeDescription="Create a new document." ma:contentTypeScope="" ma:versionID="fd22f657263df6f43c43512f9f4d1f4d">
  <xsd:schema xmlns:xsd="http://www.w3.org/2001/XMLSchema" xmlns:xs="http://www.w3.org/2001/XMLSchema" xmlns:p="http://schemas.microsoft.com/office/2006/metadata/properties" xmlns:ns3="1d6aac46-f581-4324-8a5c-a5719a5bf3d3" xmlns:ns4="f67eef8f-7edf-4c08-8a11-ed887e654faa" targetNamespace="http://schemas.microsoft.com/office/2006/metadata/properties" ma:root="true" ma:fieldsID="136570157efeb5af5e4f3bb0e82fc506" ns3:_="" ns4:_="">
    <xsd:import namespace="1d6aac46-f581-4324-8a5c-a5719a5bf3d3"/>
    <xsd:import namespace="f67eef8f-7edf-4c08-8a11-ed887e654fa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  <xsd:element ref="ns4:MediaLengthInSeconds" minOccurs="0"/>
                <xsd:element ref="ns4:MediaServiceObjectDetectorVersions" minOccurs="0"/>
                <xsd:element ref="ns4:MediaServiceSystemTags" minOccurs="0"/>
                <xsd:element ref="ns4:MediaServiceLocation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6aac46-f581-4324-8a5c-a5719a5bf3d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7eef8f-7edf-4c08-8a11-ed887e654f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67eef8f-7edf-4c08-8a11-ed887e654faa" xsi:nil="true"/>
  </documentManagement>
</p:properties>
</file>

<file path=customXml/itemProps1.xml><?xml version="1.0" encoding="utf-8"?>
<ds:datastoreItem xmlns:ds="http://schemas.openxmlformats.org/officeDocument/2006/customXml" ds:itemID="{F977BFB5-CA7D-4EE2-A111-E1B8D4C438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6aac46-f581-4324-8a5c-a5719a5bf3d3"/>
    <ds:schemaRef ds:uri="f67eef8f-7edf-4c08-8a11-ed887e654f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AC60C9-8643-42E5-9AE0-E516B64561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D3B0CA-B197-407E-B2BE-E6B874899BCD}">
  <ds:schemaRefs>
    <ds:schemaRef ds:uri="http://purl.org/dc/elements/1.1/"/>
    <ds:schemaRef ds:uri="http://schemas.openxmlformats.org/package/2006/metadata/core-properties"/>
    <ds:schemaRef ds:uri="http://purl.org/dc/terms/"/>
    <ds:schemaRef ds:uri="1d6aac46-f581-4324-8a5c-a5719a5bf3d3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f67eef8f-7edf-4c08-8a11-ed887e654fa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SUMMARY</vt:lpstr>
      <vt:lpstr>Taxable Sales Worksheet</vt:lpstr>
      <vt:lpstr>Form</vt:lpstr>
      <vt:lpstr>Form!Print_Area</vt:lpstr>
      <vt:lpstr>SUMMARY!Print_Area</vt:lpstr>
      <vt:lpstr>'Taxable Sales Worksheet'!Print_Area</vt:lpstr>
    </vt:vector>
  </TitlesOfParts>
  <Company>Birdville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TIMS</dc:creator>
  <cp:lastModifiedBy>Juarez Orona, Abigail [Comm]</cp:lastModifiedBy>
  <cp:lastPrinted>2021-07-15T18:44:55Z</cp:lastPrinted>
  <dcterms:created xsi:type="dcterms:W3CDTF">2018-07-26T14:57:30Z</dcterms:created>
  <dcterms:modified xsi:type="dcterms:W3CDTF">2024-09-11T15:08:46Z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0x010100D431514366BE24498F90BDD208158D50</vt:lpwstr>
  </property>
</Properties>
</file>